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O187" i="1"/>
  <c r="P65"/>
  <c r="Q145"/>
  <c r="Q144"/>
  <c r="Q143"/>
  <c r="Q142"/>
  <c r="Q136"/>
  <c r="Q133"/>
  <c r="Q130"/>
  <c r="Q129"/>
  <c r="Q128"/>
  <c r="Q127"/>
  <c r="Q121"/>
  <c r="Q120"/>
  <c r="Q119"/>
  <c r="Q118"/>
  <c r="Q112"/>
  <c r="Q109"/>
  <c r="Q108"/>
  <c r="Q107"/>
  <c r="Q106"/>
  <c r="Q100"/>
  <c r="Q94"/>
  <c r="Q91"/>
  <c r="Q88"/>
  <c r="Q85"/>
  <c r="Q82"/>
  <c r="Q79"/>
  <c r="Q76"/>
  <c r="Q70"/>
  <c r="Q67"/>
  <c r="Q66"/>
  <c r="Q186"/>
  <c r="Q189"/>
  <c r="Q65"/>
  <c r="Q64"/>
  <c r="Q61"/>
  <c r="Q55"/>
  <c r="Q52"/>
  <c r="Q49"/>
  <c r="Q46"/>
  <c r="Q43"/>
  <c r="Q42"/>
  <c r="Q41"/>
  <c r="Q40"/>
  <c r="Q37"/>
  <c r="Q34"/>
  <c r="Q28"/>
  <c r="Q25"/>
  <c r="Q22"/>
  <c r="Q19"/>
  <c r="Q18"/>
  <c r="Q17"/>
  <c r="Q16"/>
  <c r="Q13"/>
  <c r="O100"/>
  <c r="O97"/>
  <c r="O79"/>
  <c r="O94"/>
  <c r="O91"/>
  <c r="O67"/>
  <c r="N181"/>
  <c r="N107"/>
  <c r="N108"/>
  <c r="N41"/>
  <c r="N40"/>
  <c r="N28"/>
  <c r="N178"/>
  <c r="N177"/>
  <c r="N175"/>
  <c r="N169"/>
  <c r="N168"/>
  <c r="N166"/>
  <c r="N160"/>
  <c r="N157"/>
  <c r="N159"/>
  <c r="N145"/>
  <c r="N144"/>
  <c r="N136"/>
  <c r="N133"/>
  <c r="N130"/>
  <c r="N129"/>
  <c r="N128"/>
  <c r="N121"/>
  <c r="N120"/>
  <c r="N118"/>
  <c r="N119"/>
  <c r="N112"/>
  <c r="N109"/>
  <c r="N100"/>
  <c r="N97"/>
  <c r="N94"/>
  <c r="N91"/>
  <c r="N88"/>
  <c r="N85"/>
  <c r="N82"/>
  <c r="N79"/>
  <c r="N76"/>
  <c r="N70"/>
  <c r="N67"/>
  <c r="N66"/>
  <c r="N65"/>
  <c r="N61"/>
  <c r="N55"/>
  <c r="N52"/>
  <c r="N49"/>
  <c r="N46"/>
  <c r="N43"/>
  <c r="N37"/>
  <c r="N34"/>
  <c r="N31"/>
  <c r="N25"/>
  <c r="N22"/>
  <c r="N19"/>
  <c r="N18"/>
  <c r="N17"/>
  <c r="N16"/>
  <c r="N13"/>
  <c r="M85"/>
  <c r="M31"/>
  <c r="O17"/>
  <c r="O16"/>
  <c r="P42"/>
  <c r="O42"/>
  <c r="O40"/>
  <c r="P41"/>
  <c r="O41"/>
  <c r="R136"/>
  <c r="P136"/>
  <c r="O136"/>
  <c r="R130"/>
  <c r="P130"/>
  <c r="O130"/>
  <c r="M130"/>
  <c r="P129"/>
  <c r="O129"/>
  <c r="P128"/>
  <c r="P127"/>
  <c r="O128"/>
  <c r="R43"/>
  <c r="P43"/>
  <c r="O43"/>
  <c r="P108"/>
  <c r="O108"/>
  <c r="P107"/>
  <c r="P106"/>
  <c r="O107"/>
  <c r="P66"/>
  <c r="O66"/>
  <c r="O65"/>
  <c r="O64"/>
  <c r="P25"/>
  <c r="O25"/>
  <c r="P145"/>
  <c r="O145"/>
  <c r="P144"/>
  <c r="P186"/>
  <c r="P189"/>
  <c r="O144"/>
  <c r="P143"/>
  <c r="O143"/>
  <c r="N143"/>
  <c r="N142"/>
  <c r="P120"/>
  <c r="O120"/>
  <c r="P119"/>
  <c r="O119"/>
  <c r="O118"/>
  <c r="P121"/>
  <c r="O121"/>
  <c r="P109"/>
  <c r="O109"/>
  <c r="P67"/>
  <c r="P76"/>
  <c r="O76"/>
  <c r="P18"/>
  <c r="O18"/>
  <c r="P17"/>
  <c r="P19"/>
  <c r="O19"/>
  <c r="J144"/>
  <c r="J112"/>
  <c r="L65"/>
  <c r="K65"/>
  <c r="K64"/>
  <c r="K178"/>
  <c r="K43"/>
  <c r="L25"/>
  <c r="K112"/>
  <c r="K66"/>
  <c r="K28"/>
  <c r="K17"/>
  <c r="L31"/>
  <c r="K31"/>
  <c r="J31"/>
  <c r="I31"/>
  <c r="H31"/>
  <c r="H169"/>
  <c r="L175"/>
  <c r="K175"/>
  <c r="J175"/>
  <c r="L97"/>
  <c r="K97"/>
  <c r="J97"/>
  <c r="I97"/>
  <c r="H97"/>
  <c r="L66"/>
  <c r="L178"/>
  <c r="L169"/>
  <c r="K169"/>
  <c r="J169"/>
  <c r="L168"/>
  <c r="L166"/>
  <c r="K168"/>
  <c r="K166"/>
  <c r="J168"/>
  <c r="J166"/>
  <c r="L157"/>
  <c r="K157"/>
  <c r="J157"/>
  <c r="L130"/>
  <c r="K130"/>
  <c r="J130"/>
  <c r="I130"/>
  <c r="L46"/>
  <c r="L22"/>
  <c r="K22"/>
  <c r="J22"/>
  <c r="I22"/>
  <c r="L43"/>
  <c r="J43"/>
  <c r="I43"/>
  <c r="L28"/>
  <c r="L17"/>
  <c r="J28"/>
  <c r="J17"/>
  <c r="R112"/>
  <c r="M112"/>
  <c r="J66"/>
  <c r="G180"/>
  <c r="G178"/>
  <c r="I178"/>
  <c r="H178"/>
  <c r="I177"/>
  <c r="I175"/>
  <c r="H177"/>
  <c r="H175"/>
  <c r="I41"/>
  <c r="I66"/>
  <c r="I65"/>
  <c r="I64"/>
  <c r="G102"/>
  <c r="G101"/>
  <c r="R100"/>
  <c r="M100"/>
  <c r="L100"/>
  <c r="K100"/>
  <c r="J100"/>
  <c r="I100"/>
  <c r="H100"/>
  <c r="G93"/>
  <c r="G92"/>
  <c r="G91"/>
  <c r="R91"/>
  <c r="M91"/>
  <c r="L91"/>
  <c r="K91"/>
  <c r="J91"/>
  <c r="I91"/>
  <c r="H91"/>
  <c r="G90"/>
  <c r="G88"/>
  <c r="G89"/>
  <c r="R88"/>
  <c r="M88"/>
  <c r="L88"/>
  <c r="K88"/>
  <c r="J88"/>
  <c r="I88"/>
  <c r="H88"/>
  <c r="G54"/>
  <c r="G53"/>
  <c r="G52"/>
  <c r="R52"/>
  <c r="M52"/>
  <c r="L52"/>
  <c r="K52"/>
  <c r="J52"/>
  <c r="I52"/>
  <c r="H52"/>
  <c r="I18"/>
  <c r="I186"/>
  <c r="I189"/>
  <c r="G162"/>
  <c r="G160"/>
  <c r="I160"/>
  <c r="I157"/>
  <c r="H160"/>
  <c r="I159"/>
  <c r="G159"/>
  <c r="G157"/>
  <c r="I169"/>
  <c r="I168"/>
  <c r="I166"/>
  <c r="I144"/>
  <c r="J41"/>
  <c r="K41"/>
  <c r="K40"/>
  <c r="L41"/>
  <c r="M41"/>
  <c r="R41"/>
  <c r="J42"/>
  <c r="J40"/>
  <c r="K42"/>
  <c r="L42"/>
  <c r="M42"/>
  <c r="R42"/>
  <c r="R40"/>
  <c r="I42"/>
  <c r="I40"/>
  <c r="I17"/>
  <c r="I16"/>
  <c r="R34"/>
  <c r="M34"/>
  <c r="L34"/>
  <c r="K34"/>
  <c r="J34"/>
  <c r="I34"/>
  <c r="H42"/>
  <c r="H41"/>
  <c r="G57"/>
  <c r="G55"/>
  <c r="G56"/>
  <c r="R55"/>
  <c r="M55"/>
  <c r="L55"/>
  <c r="K55"/>
  <c r="J55"/>
  <c r="I55"/>
  <c r="H55"/>
  <c r="L144"/>
  <c r="M144"/>
  <c r="R144"/>
  <c r="R186"/>
  <c r="K144"/>
  <c r="H168"/>
  <c r="H166"/>
  <c r="M66"/>
  <c r="R66"/>
  <c r="H66"/>
  <c r="J65"/>
  <c r="J64"/>
  <c r="M65"/>
  <c r="M64"/>
  <c r="R65"/>
  <c r="G65"/>
  <c r="G64"/>
  <c r="H65"/>
  <c r="H64"/>
  <c r="K76"/>
  <c r="L76"/>
  <c r="M76"/>
  <c r="R76"/>
  <c r="J76"/>
  <c r="I70"/>
  <c r="J70"/>
  <c r="K70"/>
  <c r="L70"/>
  <c r="M70"/>
  <c r="R70"/>
  <c r="J67"/>
  <c r="K67"/>
  <c r="L67"/>
  <c r="M67"/>
  <c r="R67"/>
  <c r="G96"/>
  <c r="G95"/>
  <c r="R94"/>
  <c r="M94"/>
  <c r="L94"/>
  <c r="K94"/>
  <c r="J94"/>
  <c r="I94"/>
  <c r="H94"/>
  <c r="G87"/>
  <c r="G85"/>
  <c r="G86"/>
  <c r="R85"/>
  <c r="L85"/>
  <c r="K85"/>
  <c r="J85"/>
  <c r="I85"/>
  <c r="H85"/>
  <c r="G84"/>
  <c r="G83"/>
  <c r="R82"/>
  <c r="M82"/>
  <c r="L82"/>
  <c r="K82"/>
  <c r="J82"/>
  <c r="I82"/>
  <c r="H82"/>
  <c r="J79"/>
  <c r="K79"/>
  <c r="L79"/>
  <c r="M79"/>
  <c r="R79"/>
  <c r="G51"/>
  <c r="G50"/>
  <c r="R49"/>
  <c r="M49"/>
  <c r="L49"/>
  <c r="K49"/>
  <c r="J49"/>
  <c r="I49"/>
  <c r="H49"/>
  <c r="G45"/>
  <c r="G44"/>
  <c r="G43"/>
  <c r="M43"/>
  <c r="H43"/>
  <c r="H18"/>
  <c r="G18"/>
  <c r="H17"/>
  <c r="M22"/>
  <c r="R22"/>
  <c r="I28"/>
  <c r="M28"/>
  <c r="M17"/>
  <c r="M16"/>
  <c r="R28"/>
  <c r="H28"/>
  <c r="R17"/>
  <c r="R16"/>
  <c r="J18"/>
  <c r="J186"/>
  <c r="J189"/>
  <c r="K18"/>
  <c r="L18"/>
  <c r="M18"/>
  <c r="R18"/>
  <c r="H128"/>
  <c r="G128"/>
  <c r="G127"/>
  <c r="G81"/>
  <c r="G80"/>
  <c r="I79"/>
  <c r="H79"/>
  <c r="G171"/>
  <c r="G169"/>
  <c r="G151"/>
  <c r="G145"/>
  <c r="R145"/>
  <c r="L145"/>
  <c r="M145"/>
  <c r="J145"/>
  <c r="K145"/>
  <c r="I145"/>
  <c r="R143"/>
  <c r="M128"/>
  <c r="M127"/>
  <c r="R128"/>
  <c r="L128"/>
  <c r="K128"/>
  <c r="K127"/>
  <c r="J128"/>
  <c r="J127"/>
  <c r="I128"/>
  <c r="R46"/>
  <c r="M46"/>
  <c r="K46"/>
  <c r="J46"/>
  <c r="I46"/>
  <c r="H46"/>
  <c r="I107"/>
  <c r="I119"/>
  <c r="R108"/>
  <c r="R120"/>
  <c r="R118"/>
  <c r="R129"/>
  <c r="M108"/>
  <c r="M120"/>
  <c r="M129"/>
  <c r="M186"/>
  <c r="M189"/>
  <c r="L108"/>
  <c r="L120"/>
  <c r="L118"/>
  <c r="L129"/>
  <c r="K108"/>
  <c r="K120"/>
  <c r="K129"/>
  <c r="J108"/>
  <c r="J120"/>
  <c r="J118"/>
  <c r="J129"/>
  <c r="R107"/>
  <c r="R106"/>
  <c r="R119"/>
  <c r="M107"/>
  <c r="M106"/>
  <c r="M119"/>
  <c r="L107"/>
  <c r="L106"/>
  <c r="L119"/>
  <c r="K107"/>
  <c r="K106"/>
  <c r="K119"/>
  <c r="J107"/>
  <c r="J119"/>
  <c r="G138"/>
  <c r="G137"/>
  <c r="G136"/>
  <c r="M136"/>
  <c r="L136"/>
  <c r="K136"/>
  <c r="J136"/>
  <c r="I136"/>
  <c r="H136"/>
  <c r="T64"/>
  <c r="U64"/>
  <c r="V64"/>
  <c r="W64"/>
  <c r="X64"/>
  <c r="Y64"/>
  <c r="S64"/>
  <c r="G72"/>
  <c r="G70"/>
  <c r="H70"/>
  <c r="R61"/>
  <c r="M61"/>
  <c r="L61"/>
  <c r="K61"/>
  <c r="J61"/>
  <c r="I61"/>
  <c r="R37"/>
  <c r="M37"/>
  <c r="L37"/>
  <c r="K37"/>
  <c r="J37"/>
  <c r="I37"/>
  <c r="R13"/>
  <c r="M13"/>
  <c r="L13"/>
  <c r="K13"/>
  <c r="J13"/>
  <c r="I13"/>
  <c r="I108"/>
  <c r="G108"/>
  <c r="I120"/>
  <c r="I129"/>
  <c r="H129"/>
  <c r="H120"/>
  <c r="G120"/>
  <c r="H119"/>
  <c r="H108"/>
  <c r="H107"/>
  <c r="G114"/>
  <c r="G113"/>
  <c r="G111"/>
  <c r="I76"/>
  <c r="H76"/>
  <c r="G78"/>
  <c r="G77"/>
  <c r="G76"/>
  <c r="G27"/>
  <c r="G24"/>
  <c r="G20"/>
  <c r="R133"/>
  <c r="M133"/>
  <c r="L133"/>
  <c r="K133"/>
  <c r="J133"/>
  <c r="I133"/>
  <c r="H133"/>
  <c r="G135"/>
  <c r="G134"/>
  <c r="G133"/>
  <c r="H130"/>
  <c r="G132"/>
  <c r="G131"/>
  <c r="G130"/>
  <c r="G123"/>
  <c r="G122"/>
  <c r="R121"/>
  <c r="M121"/>
  <c r="L121"/>
  <c r="K121"/>
  <c r="J121"/>
  <c r="I121"/>
  <c r="H121"/>
  <c r="G110"/>
  <c r="R109"/>
  <c r="M109"/>
  <c r="L109"/>
  <c r="K109"/>
  <c r="J109"/>
  <c r="I109"/>
  <c r="H109"/>
  <c r="I67"/>
  <c r="H67"/>
  <c r="G69"/>
  <c r="G67"/>
  <c r="G68"/>
  <c r="G48"/>
  <c r="G47"/>
  <c r="G46"/>
  <c r="R25"/>
  <c r="M25"/>
  <c r="K25"/>
  <c r="J25"/>
  <c r="I25"/>
  <c r="H25"/>
  <c r="G26"/>
  <c r="H22"/>
  <c r="G23"/>
  <c r="G22"/>
  <c r="L19"/>
  <c r="M19"/>
  <c r="R19"/>
  <c r="J19"/>
  <c r="K19"/>
  <c r="H19"/>
  <c r="I19"/>
  <c r="G21"/>
  <c r="H112"/>
  <c r="L112"/>
  <c r="I112"/>
  <c r="H157"/>
  <c r="N187"/>
  <c r="G49"/>
  <c r="H118"/>
  <c r="G82"/>
  <c r="P16"/>
  <c r="G100"/>
  <c r="G109"/>
  <c r="G121"/>
  <c r="H106"/>
  <c r="N127"/>
  <c r="N106"/>
  <c r="G177"/>
  <c r="G175"/>
  <c r="P118"/>
  <c r="L127"/>
  <c r="M40"/>
  <c r="J106"/>
  <c r="I118"/>
  <c r="I127"/>
  <c r="H16"/>
  <c r="L64"/>
  <c r="P40"/>
  <c r="H127"/>
  <c r="G112"/>
  <c r="M118"/>
  <c r="G144"/>
  <c r="G168"/>
  <c r="G166"/>
  <c r="G25"/>
  <c r="G129"/>
  <c r="R127"/>
  <c r="H40"/>
  <c r="G19"/>
  <c r="G94"/>
  <c r="L40"/>
  <c r="N64"/>
  <c r="H186"/>
  <c r="H189"/>
  <c r="K118"/>
  <c r="G79"/>
  <c r="L186"/>
  <c r="L189"/>
  <c r="K186"/>
  <c r="K189"/>
  <c r="G42"/>
  <c r="G107"/>
  <c r="G106"/>
  <c r="G119"/>
  <c r="G118"/>
  <c r="O106"/>
  <c r="O127"/>
  <c r="O186"/>
  <c r="O189"/>
  <c r="J16"/>
  <c r="L16"/>
  <c r="K16"/>
  <c r="N185"/>
  <c r="N188"/>
  <c r="G41"/>
  <c r="G40"/>
  <c r="O142"/>
  <c r="I106"/>
  <c r="N186"/>
  <c r="N189"/>
  <c r="M143"/>
  <c r="M142"/>
  <c r="L143"/>
  <c r="M185"/>
  <c r="L142"/>
  <c r="K143"/>
  <c r="L185"/>
  <c r="M184"/>
  <c r="M187"/>
  <c r="M188"/>
  <c r="J143"/>
  <c r="K142"/>
  <c r="K185"/>
  <c r="L184"/>
  <c r="L187"/>
  <c r="L188"/>
  <c r="K188"/>
  <c r="K184"/>
  <c r="K187"/>
  <c r="I143"/>
  <c r="J142"/>
  <c r="J185"/>
  <c r="H143"/>
  <c r="I142"/>
  <c r="I185"/>
  <c r="J188"/>
  <c r="J184"/>
  <c r="J187"/>
  <c r="I188"/>
  <c r="I184"/>
  <c r="I187"/>
  <c r="H185"/>
  <c r="H142"/>
  <c r="H184"/>
  <c r="H187"/>
  <c r="G143"/>
  <c r="G142"/>
  <c r="H188"/>
  <c r="O185"/>
  <c r="O188"/>
  <c r="G186"/>
  <c r="G189"/>
  <c r="R189"/>
  <c r="R142"/>
  <c r="P142"/>
  <c r="P185"/>
  <c r="P188"/>
  <c r="R184"/>
  <c r="R187"/>
  <c r="R64"/>
  <c r="Q184"/>
  <c r="Q187"/>
  <c r="P64"/>
  <c r="G17"/>
  <c r="G16"/>
  <c r="R185"/>
  <c r="Q185"/>
  <c r="Q188"/>
  <c r="P184"/>
  <c r="P187"/>
  <c r="R188"/>
  <c r="G185"/>
  <c r="G184"/>
  <c r="G187"/>
  <c r="G188"/>
</calcChain>
</file>

<file path=xl/sharedStrings.xml><?xml version="1.0" encoding="utf-8"?>
<sst xmlns="http://schemas.openxmlformats.org/spreadsheetml/2006/main" count="555" uniqueCount="110">
  <si>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</si>
  <si>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</si>
  <si>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</si>
  <si>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</si>
  <si>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</si>
  <si>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</si>
  <si>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</si>
  <si>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</si>
  <si>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</si>
  <si>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</si>
  <si>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</si>
  <si>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</si>
  <si>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</si>
  <si>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</si>
  <si>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</si>
  <si>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</si>
  <si>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</si>
  <si>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</si>
  <si>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</si>
  <si>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Цель МП</t>
  </si>
  <si>
    <t>Задача 1 МП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</si>
  <si>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</si>
  <si>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</si>
  <si>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1: Проведение мероприятий в области спорта и физической культуры</t>
  </si>
  <si>
    <t>Всего по муниципальной программе</t>
  </si>
  <si>
    <t>Основное мероприятие: Обеспечение эффективности осуществления полномочий Администрацией поселения</t>
  </si>
  <si>
    <t>Мероприятие 1: учет использования средств резервного фонда</t>
  </si>
  <si>
    <t>Мероприятие 2:Предоставление межбюджетных трансфертов бюджету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</si>
  <si>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Мероприятие 3:Руководство и управление в сфере установленных функций</t>
  </si>
  <si>
    <t>Основное мероприятие: Управление имуществом</t>
  </si>
  <si>
    <t>Мероприятие 1: Приобретение, содержание и обслуживание муниципального имущества</t>
  </si>
  <si>
    <t>Мероприятие 1: Содержание автомобильных дорог в границах населённых пунктов поселения</t>
  </si>
  <si>
    <t>Мероприятие 1: создание условий для организации досуга клубными учреждениями</t>
  </si>
  <si>
    <t>Мероприятие 2: создание условий для развития библиотечных услуг</t>
  </si>
  <si>
    <t>Основное мероприятие :Содействие занятости населения</t>
  </si>
  <si>
    <t>Мероприятие 2: Участие в организации и финансировании проведения общественных работ</t>
  </si>
  <si>
    <t>Администрация сельского поселения</t>
  </si>
  <si>
    <t>Цель подпрограммы: Создание условий для стабильного экономического и социально-культурного развития с целью повышения качества жизни населения в Искровском сельском поселении</t>
  </si>
  <si>
    <t>Задача 1 ПП - Повышение эффективности осуществления полномочий Администрацией поселения</t>
  </si>
  <si>
    <t>Глава Искровского сельского поселения</t>
  </si>
  <si>
    <t>Бухгалтер</t>
  </si>
  <si>
    <t>Задача 2 ПП - Повышение эффективности управления имуществом</t>
  </si>
  <si>
    <t>Задача 3 ПП - Принятие мер для содержания дорог, инженерной инфраструктуры в удолетворительном состоянии</t>
  </si>
  <si>
    <t>Степень соответствия использования средств резервного фонда Администрации поселения требованиям законодательства</t>
  </si>
  <si>
    <t>процент</t>
  </si>
  <si>
    <t>Степень исполнения принятых обязательств по заключенным соглашениям</t>
  </si>
  <si>
    <t>Освещение информации о деятельности Администрации сельского поселения</t>
  </si>
  <si>
    <t>Доля протяженности автомобильных дорог, находящихся в удолетворительном состоянии общей протяженности автомобильных дорог в границах населенных пунктов поселений</t>
  </si>
  <si>
    <t>Сумма доходов от предоставления муниципального имущества</t>
  </si>
  <si>
    <t>рублей</t>
  </si>
  <si>
    <t>Протяженность отремонтированных дорог</t>
  </si>
  <si>
    <t>км</t>
  </si>
  <si>
    <t>Доля протяженности освещения частей улиц в общей протяженности улиц поселения</t>
  </si>
  <si>
    <t>процентов</t>
  </si>
  <si>
    <t>Бухгалтер, Директор ДК</t>
  </si>
  <si>
    <t>Доля учреждений культуры, здания которых полностью соответствуют требованиям для проведения культурных мероприятий, в общем количестве учреждений культуры</t>
  </si>
  <si>
    <t>Доля численности населения, которой доступны библиотечные услуги, в общей численности населения</t>
  </si>
  <si>
    <t>Доля жителей сельского поселения муниципального района Омской области, систематически занимающихся физической культурой и спортом в общей численности</t>
  </si>
  <si>
    <t>Задача 5 ПП - Реализация мер, направленных на создание условий для развития физической культуры и спорта</t>
  </si>
  <si>
    <t>Задача 6 ПП - Реализация мер по трудоустройству безработных гражданам, организация временного трудоустройства несовершенолетних</t>
  </si>
  <si>
    <t>Доля безработных граждан, охваченных мероприятиями по организации временного трудоустройства, в общей численности безработных</t>
  </si>
  <si>
    <t>Численность привлеченных на общественные работы</t>
  </si>
  <si>
    <t>человек</t>
  </si>
  <si>
    <t>Численность трудоустроенных несовершенолетних граждан в возрасте от 14 до 18 лет</t>
  </si>
  <si>
    <t>Задача 7 ПП - Повышения эффективности ведения воинского учета</t>
  </si>
  <si>
    <t>Основное мероприятие :Осуществление полномочий по первичному воинскому учету на территории, где отсутствуют военные комиссариаты</t>
  </si>
  <si>
    <t>Мероприятие : Осуществление полномочий по первичному воинскому учету на территории, где отсутствуют военные комиссариаты</t>
  </si>
  <si>
    <t>Мероприятие : Предоставление субсидий гражданам ведущим личное подсобное хозяйство, на возмещение части затрат по производству молока</t>
  </si>
  <si>
    <t>Основное мероприятие :Предоставление субсидий гражданам ведущим личное подсобное хозяйство, на возмещение части затрат по производству молока</t>
  </si>
  <si>
    <t>Итого по подпрограмме "Развитие экономического и социально-культурного потенциала в Искровском сельском поселении"</t>
  </si>
  <si>
    <t>Задача 4 ПП - Организация работы с населением по участию в культурных мероприятиях по проведению досуга</t>
  </si>
  <si>
    <t>Приложение №2 к муниципальной программе "Устойчивое развития территории Искровского сельского поселения"</t>
  </si>
  <si>
    <t>Мероприятие 4:Сопровождение программмных продуктов муниципальных образований Омской области</t>
  </si>
  <si>
    <t>Мероприятие 2: Оформление права собственности, осуществление полномочий по вовлечению объектов собственности в хозяйственный оборот</t>
  </si>
  <si>
    <t>Мероприятие 3: Оформление технической документации на объекты недвижимого имущества</t>
  </si>
  <si>
    <t>Основное мероприятие:  Дорожная деятельность и развитие жилищно-коммунального комплекса</t>
  </si>
  <si>
    <t>Мероприятие 2: Капитальный ремонт дорог общего пользования местного значения в поселениях</t>
  </si>
  <si>
    <t>Мероприятие 3: Обеспечение уличного освещения</t>
  </si>
  <si>
    <t>Мероприятие 4: мероприятия в области коммунального хозяйства</t>
  </si>
  <si>
    <t>Мероприятие 5: Организация и содержание мест захоронения</t>
  </si>
  <si>
    <t>Мероприятие 6: Награждение победителей районного конкурса по благоустройству</t>
  </si>
  <si>
    <t>Основное мероприятие: Создание условий для организации досуга и обеспечение жителей поселения услугами организаций культуры</t>
  </si>
  <si>
    <t>Основное мероприятие: Развитие физической культуры и спорта</t>
  </si>
  <si>
    <t>Мероприятие 1: Организация временного трудоустройства несовершеннолетних граждан</t>
  </si>
  <si>
    <t>Мероприятие 3: Организация проведения, оплачиваемых общественных работ</t>
  </si>
  <si>
    <t>Основное мероприятие :Обеспечение безопасности людей на водных объектах</t>
  </si>
  <si>
    <t>Мероприятие: Осуществление полномочий по решению вопросов местного значения  по обеспечению безопасности людей на водных объектах</t>
  </si>
  <si>
    <t>Мероприятие 4: Мероприятие по землеустройству и землепользованию</t>
  </si>
  <si>
    <t>Мероприятие 5: Осуществление полномочий на организацию в границах поселений электро-,тепло-,газо- и водоснабжения населения</t>
  </si>
  <si>
    <t>Мероприятие 8: Осуществление части полномочий на организацию сбора и вывоза бытовых отходов и  мусора</t>
  </si>
  <si>
    <t>Мероприятие 9: Осуществление части полномочий на осуществление дорожной деятельности в части содержания автомобильных дорог общего пользования местного значения вне границ населенных пунктов</t>
  </si>
  <si>
    <t>Мероприятие 7: мероприятия в области благоустройства</t>
  </si>
  <si>
    <t>Задача 8 ПП - Реализация мер направленных на развитие мероприятий водного хозяйства</t>
  </si>
  <si>
    <t>Задача 9 ПП - Развитие сельского хозяйства и регулирование рынков сельскохозяйственной продукции сырья и продовольствия</t>
  </si>
  <si>
    <t>Мероприятие 6:Проведение выборов Главы сельского поселения</t>
  </si>
  <si>
    <t>Задача 10 ПП - Национальная экономика</t>
  </si>
  <si>
    <t>Основное мероприятие : другие вопросы в области национальной экономики</t>
  </si>
  <si>
    <t>Мероприятие :Предоставление межбюджетных трансфертов бюджету района из бюджета поселения на осуществление части полномочий по решению вопросов местного значения в соответствии с заключенными соглашениями на утверждение документации по планировке территории, подготовленной на основании генеральных планов поселения</t>
  </si>
  <si>
    <t>Мероприятие 11: Осуществление полномочий на организацию в границах поселений электро-,тепло-,газо- и водоснабжения населения</t>
  </si>
  <si>
    <t xml:space="preserve">Мероприятие :10  Межбюджетные трансфертов бюджетам  поселений на осуществление  полномочий по решению вопросов местного значения в соответствии с заключенными соглашениями на мероприятия по обеспечению проживающих в поселении и нуждающихся  в жилых помещениях малоимущих граждан жилыми помещениями, организации строительства и содержания муниципального фонда, создание условий для жилищного строительства, осуществлению муниципального контроля, а также полномочий органов местного самоуправления в соответствии с жилым кодексом                                                                                       </t>
  </si>
  <si>
    <t>Мероприятие 5:Предупреждение и ликвидация последствий чрезвычайных ситуаций и стихийных бедствий природного и техногенного характера</t>
  </si>
  <si>
    <t>Ремонт автомобильных дорог по ул Интернациональная от дома №23 кв1 до объездной дороги (208м) и ул Ленина от дома№14 кв 1 до дома№ 18 (111.2м) в с. Искра Называевского муниципального района Омской Области</t>
  </si>
  <si>
    <t xml:space="preserve">1. Налоговых и неналоговых доходов, поступлений нецелевого характера </t>
  </si>
  <si>
    <t>1000</t>
  </si>
  <si>
    <t>Пенсионное обеспечение</t>
  </si>
  <si>
    <t xml:space="preserve">Устойчивое развитие территории Искровского сельского поселения на 2014-2024 годы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</si>
  <si>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</si>
  <si>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Мероприятие 6. Предоставление субсидий юридическим лицам и индивидуальным предпринимателям для проведения комплекса проектно-изыскательских, землеустроительных, монтажных и пусконаладочных работ по созданию линий и сооружений связи, необходимых для обеспечения функционирования базовой станции сотовой связи в с. Искра Называевского муниципального района Омской области</t>
  </si>
  <si>
    <t>Количество населенных пунктов, обеспеченных устоичивой сотовой связью</t>
  </si>
  <si>
    <t>ед.</t>
  </si>
</sst>
</file>

<file path=xl/styles.xml><?xml version="1.0" encoding="utf-8"?>
<styleSheet xmlns="http://schemas.openxmlformats.org/spreadsheetml/2006/main">
  <numFmts count="3">
    <numFmt numFmtId="179" formatCode="_-* #,##0.00\ _р_._-;\-* #,##0.00\ _р_._-;_-* &quot;-&quot;??\ _р_._-;_-@_-"/>
    <numFmt numFmtId="180" formatCode="0.0"/>
    <numFmt numFmtId="185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7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2" fontId="3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2" fontId="4" fillId="0" borderId="0" xfId="0" applyNumberFormat="1" applyFont="1" applyFill="1" applyAlignment="1">
      <alignment horizontal="left" vertical="top"/>
    </xf>
    <xf numFmtId="2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2" fontId="4" fillId="0" borderId="3" xfId="1" applyNumberFormat="1" applyFont="1" applyFill="1" applyBorder="1" applyAlignment="1">
      <alignment horizontal="center" vertical="top" wrapText="1"/>
    </xf>
    <xf numFmtId="179" fontId="4" fillId="0" borderId="3" xfId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49" fontId="4" fillId="0" borderId="3" xfId="1" applyNumberFormat="1" applyFont="1" applyFill="1" applyBorder="1" applyAlignment="1">
      <alignment horizontal="center" vertical="top" wrapText="1"/>
    </xf>
    <xf numFmtId="185" fontId="4" fillId="0" borderId="3" xfId="1" applyNumberFormat="1" applyFont="1" applyFill="1" applyBorder="1" applyAlignment="1">
      <alignment horizontal="center" vertical="top" wrapText="1"/>
    </xf>
    <xf numFmtId="179" fontId="4" fillId="0" borderId="3" xfId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80" fontId="4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4" fillId="0" borderId="3" xfId="0" applyFont="1" applyFill="1" applyBorder="1" applyAlignment="1">
      <alignment vertical="top" wrapText="1"/>
    </xf>
    <xf numFmtId="2" fontId="4" fillId="0" borderId="3" xfId="1" applyNumberFormat="1" applyFont="1" applyFill="1" applyBorder="1" applyAlignment="1">
      <alignment vertical="top" wrapText="1"/>
    </xf>
    <xf numFmtId="179" fontId="4" fillId="0" borderId="3" xfId="1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79" fontId="4" fillId="0" borderId="4" xfId="0" applyNumberFormat="1" applyFont="1" applyFill="1" applyBorder="1" applyAlignment="1">
      <alignment horizontal="center" vertical="top" wrapText="1"/>
    </xf>
    <xf numFmtId="179" fontId="4" fillId="0" borderId="6" xfId="0" applyNumberFormat="1" applyFont="1" applyFill="1" applyBorder="1" applyAlignment="1">
      <alignment horizontal="center" vertical="top" wrapText="1"/>
    </xf>
    <xf numFmtId="179" fontId="4" fillId="0" borderId="5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2" fontId="4" fillId="0" borderId="5" xfId="1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89"/>
  <sheetViews>
    <sheetView tabSelected="1" zoomScale="40" zoomScaleNormal="40" workbookViewId="0">
      <pane xSplit="6" ySplit="9" topLeftCell="G10" activePane="bottomRight" state="frozen"/>
      <selection pane="topRight" activeCell="G1" sqref="G1"/>
      <selection pane="bottomLeft" activeCell="A6" sqref="A6"/>
      <selection pane="bottomRight" activeCell="AF187" sqref="A2:AF189"/>
    </sheetView>
  </sheetViews>
  <sheetFormatPr defaultRowHeight="18.75"/>
  <cols>
    <col min="1" max="1" width="5.85546875" style="1" customWidth="1"/>
    <col min="2" max="2" width="47.28515625" style="1" customWidth="1"/>
    <col min="3" max="4" width="8.7109375" style="1" customWidth="1"/>
    <col min="5" max="5" width="25.7109375" style="1" customWidth="1"/>
    <col min="6" max="6" width="35" style="1" customWidth="1"/>
    <col min="7" max="7" width="17.7109375" style="3" customWidth="1"/>
    <col min="8" max="8" width="20.7109375" style="4" customWidth="1"/>
    <col min="9" max="9" width="21.5703125" style="1" customWidth="1"/>
    <col min="10" max="10" width="21.42578125" style="1" customWidth="1"/>
    <col min="11" max="11" width="21.140625" style="1" customWidth="1"/>
    <col min="12" max="12" width="21" style="1" customWidth="1"/>
    <col min="13" max="13" width="21" style="5" customWidth="1"/>
    <col min="14" max="14" width="20.85546875" style="5" customWidth="1"/>
    <col min="15" max="16" width="21" style="5" customWidth="1"/>
    <col min="17" max="17" width="21.28515625" style="5" customWidth="1"/>
    <col min="18" max="18" width="20.85546875" style="1" customWidth="1"/>
    <col min="19" max="19" width="19.140625" style="1" customWidth="1"/>
    <col min="20" max="20" width="11.140625" style="1" customWidth="1"/>
    <col min="21" max="16384" width="9.140625" style="1"/>
  </cols>
  <sheetData>
    <row r="1" spans="1:33">
      <c r="A1" s="20"/>
      <c r="B1" s="20"/>
      <c r="C1" s="20"/>
      <c r="D1" s="20"/>
      <c r="E1" s="20"/>
      <c r="F1" s="21"/>
      <c r="G1" s="22"/>
      <c r="H1" s="23"/>
      <c r="I1" s="20"/>
      <c r="J1" s="20"/>
      <c r="K1" s="20"/>
      <c r="L1" s="20"/>
      <c r="M1" s="24"/>
      <c r="N1" s="24"/>
      <c r="O1" s="24"/>
      <c r="P1" s="24"/>
      <c r="Q1" s="24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3">
      <c r="A2" s="20"/>
      <c r="B2" s="25" t="s">
        <v>105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3" ht="0.6" customHeight="1">
      <c r="A3" s="20"/>
      <c r="B3" s="20"/>
      <c r="C3" s="20"/>
      <c r="D3" s="20"/>
      <c r="E3" s="20"/>
      <c r="F3" s="26"/>
      <c r="G3" s="22"/>
      <c r="H3" s="23"/>
      <c r="I3" s="20"/>
      <c r="J3" s="20"/>
      <c r="K3" s="20"/>
      <c r="L3" s="20"/>
      <c r="M3" s="24"/>
      <c r="N3" s="24"/>
      <c r="O3" s="24"/>
      <c r="P3" s="24"/>
      <c r="Q3" s="24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3" ht="68.45" customHeight="1" thickBot="1">
      <c r="A4" s="20"/>
      <c r="B4" s="20"/>
      <c r="C4" s="20"/>
      <c r="D4" s="20"/>
      <c r="E4" s="20"/>
      <c r="F4" s="27"/>
      <c r="G4" s="22"/>
      <c r="H4" s="23"/>
      <c r="I4" s="20"/>
      <c r="J4" s="20"/>
      <c r="K4" s="20"/>
      <c r="L4" s="20"/>
      <c r="M4" s="24"/>
      <c r="N4" s="24"/>
      <c r="O4" s="24"/>
      <c r="P4" s="24"/>
      <c r="Q4" s="24"/>
      <c r="R4" s="20"/>
      <c r="S4" s="20"/>
      <c r="T4" s="20"/>
      <c r="U4" s="20"/>
      <c r="V4" s="20"/>
      <c r="W4" s="28" t="s">
        <v>71</v>
      </c>
      <c r="X4" s="28"/>
      <c r="Y4" s="28"/>
      <c r="Z4" s="28"/>
      <c r="AA4" s="28"/>
      <c r="AB4" s="28"/>
      <c r="AC4" s="28"/>
      <c r="AD4" s="28"/>
      <c r="AE4" s="28"/>
      <c r="AF4" s="28"/>
    </row>
    <row r="5" spans="1:33">
      <c r="A5" s="29" t="s">
        <v>15</v>
      </c>
      <c r="B5" s="29" t="s">
        <v>0</v>
      </c>
      <c r="C5" s="29" t="s">
        <v>1</v>
      </c>
      <c r="D5" s="29"/>
      <c r="E5" s="30" t="s">
        <v>16</v>
      </c>
      <c r="F5" s="31" t="s">
        <v>2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 t="s">
        <v>18</v>
      </c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7"/>
    </row>
    <row r="6" spans="1:33">
      <c r="A6" s="29"/>
      <c r="B6" s="29"/>
      <c r="C6" s="29"/>
      <c r="D6" s="29"/>
      <c r="E6" s="32"/>
      <c r="F6" s="29" t="s">
        <v>3</v>
      </c>
      <c r="G6" s="29" t="s">
        <v>4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 t="s">
        <v>5</v>
      </c>
      <c r="T6" s="29" t="s">
        <v>6</v>
      </c>
      <c r="U6" s="29" t="s">
        <v>7</v>
      </c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7"/>
    </row>
    <row r="7" spans="1:33" ht="34.5" customHeight="1">
      <c r="A7" s="29"/>
      <c r="B7" s="29"/>
      <c r="C7" s="30" t="s">
        <v>8</v>
      </c>
      <c r="D7" s="30" t="s">
        <v>9</v>
      </c>
      <c r="E7" s="32"/>
      <c r="F7" s="29"/>
      <c r="G7" s="33" t="s">
        <v>10</v>
      </c>
      <c r="H7" s="29" t="s">
        <v>17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 t="s">
        <v>12</v>
      </c>
      <c r="V7" s="29" t="s">
        <v>11</v>
      </c>
      <c r="W7" s="29"/>
      <c r="X7" s="29"/>
      <c r="Y7" s="29"/>
      <c r="Z7" s="29"/>
      <c r="AA7" s="29"/>
      <c r="AB7" s="29"/>
      <c r="AC7" s="29"/>
      <c r="AD7" s="29"/>
      <c r="AE7" s="29"/>
      <c r="AF7" s="29"/>
      <c r="AG7" s="7"/>
    </row>
    <row r="8" spans="1:33" ht="46.5" customHeight="1">
      <c r="A8" s="29"/>
      <c r="B8" s="29"/>
      <c r="C8" s="31"/>
      <c r="D8" s="31"/>
      <c r="E8" s="31"/>
      <c r="F8" s="29"/>
      <c r="G8" s="33"/>
      <c r="H8" s="34">
        <v>2014</v>
      </c>
      <c r="I8" s="35">
        <v>2015</v>
      </c>
      <c r="J8" s="35">
        <v>2016</v>
      </c>
      <c r="K8" s="35">
        <v>2017</v>
      </c>
      <c r="L8" s="35">
        <v>2018</v>
      </c>
      <c r="M8" s="35">
        <v>2019</v>
      </c>
      <c r="N8" s="35">
        <v>2020</v>
      </c>
      <c r="O8" s="35">
        <v>2021</v>
      </c>
      <c r="P8" s="35">
        <v>2022</v>
      </c>
      <c r="Q8" s="35">
        <v>2023</v>
      </c>
      <c r="R8" s="35">
        <v>2024</v>
      </c>
      <c r="S8" s="29"/>
      <c r="T8" s="29"/>
      <c r="U8" s="29"/>
      <c r="V8" s="35">
        <v>2014</v>
      </c>
      <c r="W8" s="35">
        <v>2015</v>
      </c>
      <c r="X8" s="35">
        <v>2016</v>
      </c>
      <c r="Y8" s="35">
        <v>2017</v>
      </c>
      <c r="Z8" s="35">
        <v>2018</v>
      </c>
      <c r="AA8" s="35">
        <v>2019</v>
      </c>
      <c r="AB8" s="35">
        <v>2020</v>
      </c>
      <c r="AC8" s="35">
        <v>2021</v>
      </c>
      <c r="AD8" s="35">
        <v>2022</v>
      </c>
      <c r="AE8" s="35">
        <v>2023</v>
      </c>
      <c r="AF8" s="35">
        <v>2024</v>
      </c>
      <c r="AG8" s="7"/>
    </row>
    <row r="9" spans="1:33" s="5" customFormat="1">
      <c r="A9" s="35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7">
        <v>7</v>
      </c>
      <c r="H9" s="37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  <c r="O9" s="36"/>
      <c r="P9" s="36"/>
      <c r="Q9" s="36">
        <v>15</v>
      </c>
      <c r="R9" s="36">
        <v>15</v>
      </c>
      <c r="S9" s="36">
        <v>15</v>
      </c>
      <c r="T9" s="36">
        <v>16</v>
      </c>
      <c r="U9" s="36">
        <v>17</v>
      </c>
      <c r="V9" s="36">
        <v>18</v>
      </c>
      <c r="W9" s="36">
        <v>19</v>
      </c>
      <c r="X9" s="36">
        <v>20</v>
      </c>
      <c r="Y9" s="36">
        <v>21</v>
      </c>
      <c r="Z9" s="36">
        <v>22</v>
      </c>
      <c r="AA9" s="36">
        <v>23</v>
      </c>
      <c r="AB9" s="36">
        <v>24</v>
      </c>
      <c r="AC9" s="36">
        <v>25</v>
      </c>
      <c r="AD9" s="36">
        <v>26</v>
      </c>
      <c r="AE9" s="36">
        <v>27</v>
      </c>
      <c r="AF9" s="36">
        <v>27</v>
      </c>
      <c r="AG9" s="8"/>
    </row>
    <row r="10" spans="1:33" ht="33.75" customHeight="1">
      <c r="A10" s="38" t="s">
        <v>19</v>
      </c>
      <c r="B10" s="38"/>
      <c r="C10" s="35">
        <v>2014</v>
      </c>
      <c r="D10" s="30">
        <v>2024</v>
      </c>
      <c r="E10" s="35" t="s">
        <v>13</v>
      </c>
      <c r="F10" s="35" t="s">
        <v>13</v>
      </c>
      <c r="G10" s="39" t="s">
        <v>13</v>
      </c>
      <c r="H10" s="39" t="s">
        <v>13</v>
      </c>
      <c r="I10" s="35" t="s">
        <v>13</v>
      </c>
      <c r="J10" s="35" t="s">
        <v>13</v>
      </c>
      <c r="K10" s="35" t="s">
        <v>13</v>
      </c>
      <c r="L10" s="35" t="s">
        <v>13</v>
      </c>
      <c r="M10" s="35" t="s">
        <v>13</v>
      </c>
      <c r="N10" s="35" t="s">
        <v>13</v>
      </c>
      <c r="O10" s="35"/>
      <c r="P10" s="35"/>
      <c r="Q10" s="35" t="s">
        <v>13</v>
      </c>
      <c r="R10" s="35" t="s">
        <v>13</v>
      </c>
      <c r="S10" s="35" t="s">
        <v>13</v>
      </c>
      <c r="T10" s="35" t="s">
        <v>13</v>
      </c>
      <c r="U10" s="35" t="s">
        <v>13</v>
      </c>
      <c r="V10" s="35" t="s">
        <v>13</v>
      </c>
      <c r="W10" s="35" t="s">
        <v>13</v>
      </c>
      <c r="X10" s="35" t="s">
        <v>13</v>
      </c>
      <c r="Y10" s="35" t="s">
        <v>13</v>
      </c>
      <c r="Z10" s="35" t="s">
        <v>13</v>
      </c>
      <c r="AA10" s="35" t="s">
        <v>13</v>
      </c>
      <c r="AB10" s="35" t="s">
        <v>13</v>
      </c>
      <c r="AC10" s="35" t="s">
        <v>13</v>
      </c>
      <c r="AD10" s="35" t="s">
        <v>13</v>
      </c>
      <c r="AE10" s="35" t="s">
        <v>13</v>
      </c>
      <c r="AF10" s="35" t="s">
        <v>13</v>
      </c>
      <c r="AG10" s="7"/>
    </row>
    <row r="11" spans="1:33" ht="39.75" customHeight="1">
      <c r="A11" s="38" t="s">
        <v>20</v>
      </c>
      <c r="B11" s="38"/>
      <c r="C11" s="35">
        <v>2014</v>
      </c>
      <c r="D11" s="32"/>
      <c r="E11" s="35" t="s">
        <v>13</v>
      </c>
      <c r="F11" s="35" t="s">
        <v>13</v>
      </c>
      <c r="G11" s="39" t="s">
        <v>13</v>
      </c>
      <c r="H11" s="39" t="s">
        <v>13</v>
      </c>
      <c r="I11" s="35" t="s">
        <v>13</v>
      </c>
      <c r="J11" s="35" t="s">
        <v>13</v>
      </c>
      <c r="K11" s="35" t="s">
        <v>13</v>
      </c>
      <c r="L11" s="35" t="s">
        <v>13</v>
      </c>
      <c r="M11" s="35" t="s">
        <v>13</v>
      </c>
      <c r="N11" s="35" t="s">
        <v>13</v>
      </c>
      <c r="O11" s="35"/>
      <c r="P11" s="35"/>
      <c r="Q11" s="35" t="s">
        <v>13</v>
      </c>
      <c r="R11" s="35" t="s">
        <v>13</v>
      </c>
      <c r="S11" s="35" t="s">
        <v>13</v>
      </c>
      <c r="T11" s="35" t="s">
        <v>13</v>
      </c>
      <c r="U11" s="35" t="s">
        <v>13</v>
      </c>
      <c r="V11" s="35" t="s">
        <v>13</v>
      </c>
      <c r="W11" s="35" t="s">
        <v>13</v>
      </c>
      <c r="X11" s="35" t="s">
        <v>13</v>
      </c>
      <c r="Y11" s="35" t="s">
        <v>13</v>
      </c>
      <c r="Z11" s="35" t="s">
        <v>13</v>
      </c>
      <c r="AA11" s="35" t="s">
        <v>13</v>
      </c>
      <c r="AB11" s="35" t="s">
        <v>13</v>
      </c>
      <c r="AC11" s="35" t="s">
        <v>13</v>
      </c>
      <c r="AD11" s="35" t="s">
        <v>13</v>
      </c>
      <c r="AE11" s="35" t="s">
        <v>13</v>
      </c>
      <c r="AF11" s="35" t="s">
        <v>13</v>
      </c>
      <c r="AG11" s="7"/>
    </row>
    <row r="12" spans="1:33" ht="109.5" customHeight="1">
      <c r="A12" s="38" t="s">
        <v>37</v>
      </c>
      <c r="B12" s="38"/>
      <c r="C12" s="35">
        <v>2014</v>
      </c>
      <c r="D12" s="31"/>
      <c r="E12" s="35" t="s">
        <v>13</v>
      </c>
      <c r="F12" s="35" t="s">
        <v>13</v>
      </c>
      <c r="G12" s="39" t="s">
        <v>13</v>
      </c>
      <c r="H12" s="39" t="s">
        <v>13</v>
      </c>
      <c r="I12" s="35" t="s">
        <v>13</v>
      </c>
      <c r="J12" s="35" t="s">
        <v>13</v>
      </c>
      <c r="K12" s="35" t="s">
        <v>13</v>
      </c>
      <c r="L12" s="35" t="s">
        <v>13</v>
      </c>
      <c r="M12" s="35" t="s">
        <v>13</v>
      </c>
      <c r="N12" s="35" t="s">
        <v>13</v>
      </c>
      <c r="O12" s="35"/>
      <c r="P12" s="35"/>
      <c r="Q12" s="35" t="s">
        <v>13</v>
      </c>
      <c r="R12" s="35" t="s">
        <v>13</v>
      </c>
      <c r="S12" s="35" t="s">
        <v>13</v>
      </c>
      <c r="T12" s="35" t="s">
        <v>13</v>
      </c>
      <c r="U12" s="35" t="s">
        <v>13</v>
      </c>
      <c r="V12" s="35" t="s">
        <v>13</v>
      </c>
      <c r="W12" s="35" t="s">
        <v>13</v>
      </c>
      <c r="X12" s="35" t="s">
        <v>13</v>
      </c>
      <c r="Y12" s="35" t="s">
        <v>13</v>
      </c>
      <c r="Z12" s="35" t="s">
        <v>13</v>
      </c>
      <c r="AA12" s="35" t="s">
        <v>13</v>
      </c>
      <c r="AB12" s="35" t="s">
        <v>13</v>
      </c>
      <c r="AC12" s="35" t="s">
        <v>13</v>
      </c>
      <c r="AD12" s="35" t="s">
        <v>13</v>
      </c>
      <c r="AE12" s="35" t="s">
        <v>13</v>
      </c>
      <c r="AF12" s="35" t="s">
        <v>13</v>
      </c>
      <c r="AG12" s="7"/>
    </row>
    <row r="13" spans="1:33" ht="26.25" customHeight="1">
      <c r="A13" s="40"/>
      <c r="B13" s="41" t="s">
        <v>38</v>
      </c>
      <c r="C13" s="30">
        <v>2014</v>
      </c>
      <c r="D13" s="30">
        <v>2024</v>
      </c>
      <c r="E13" s="40"/>
      <c r="F13" s="42" t="s">
        <v>14</v>
      </c>
      <c r="G13" s="43"/>
      <c r="H13" s="43"/>
      <c r="I13" s="44">
        <f t="shared" ref="I13:R13" si="0">I14</f>
        <v>0</v>
      </c>
      <c r="J13" s="44">
        <f t="shared" si="0"/>
        <v>0</v>
      </c>
      <c r="K13" s="44">
        <f t="shared" si="0"/>
        <v>0</v>
      </c>
      <c r="L13" s="44">
        <f t="shared" si="0"/>
        <v>0</v>
      </c>
      <c r="M13" s="44">
        <f t="shared" si="0"/>
        <v>0</v>
      </c>
      <c r="N13" s="44">
        <f t="shared" si="0"/>
        <v>0</v>
      </c>
      <c r="O13" s="44"/>
      <c r="P13" s="44"/>
      <c r="Q13" s="44">
        <f t="shared" si="0"/>
        <v>0</v>
      </c>
      <c r="R13" s="44">
        <f t="shared" si="0"/>
        <v>0</v>
      </c>
      <c r="S13" s="30" t="s">
        <v>13</v>
      </c>
      <c r="T13" s="30" t="s">
        <v>13</v>
      </c>
      <c r="U13" s="30" t="s">
        <v>13</v>
      </c>
      <c r="V13" s="30" t="s">
        <v>13</v>
      </c>
      <c r="W13" s="30" t="s">
        <v>13</v>
      </c>
      <c r="X13" s="30" t="s">
        <v>13</v>
      </c>
      <c r="Y13" s="30" t="s">
        <v>13</v>
      </c>
      <c r="Z13" s="30" t="s">
        <v>13</v>
      </c>
      <c r="AA13" s="30" t="s">
        <v>13</v>
      </c>
      <c r="AB13" s="30" t="s">
        <v>13</v>
      </c>
      <c r="AC13" s="30" t="s">
        <v>13</v>
      </c>
      <c r="AD13" s="30" t="s">
        <v>13</v>
      </c>
      <c r="AE13" s="30" t="s">
        <v>13</v>
      </c>
      <c r="AF13" s="30" t="s">
        <v>13</v>
      </c>
      <c r="AG13" s="7"/>
    </row>
    <row r="14" spans="1:33" ht="93.75">
      <c r="A14" s="45"/>
      <c r="B14" s="46"/>
      <c r="C14" s="32"/>
      <c r="D14" s="32"/>
      <c r="E14" s="45"/>
      <c r="F14" s="42" t="s">
        <v>21</v>
      </c>
      <c r="G14" s="43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7"/>
    </row>
    <row r="15" spans="1:33" ht="56.25">
      <c r="A15" s="45"/>
      <c r="B15" s="46"/>
      <c r="C15" s="32"/>
      <c r="D15" s="31"/>
      <c r="E15" s="45"/>
      <c r="F15" s="42" t="s">
        <v>22</v>
      </c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39"/>
      <c r="R15" s="3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7"/>
    </row>
    <row r="16" spans="1:33" ht="33.75" customHeight="1">
      <c r="A16" s="38">
        <v>1</v>
      </c>
      <c r="B16" s="38" t="s">
        <v>25</v>
      </c>
      <c r="C16" s="29">
        <v>2014</v>
      </c>
      <c r="D16" s="30">
        <v>2024</v>
      </c>
      <c r="E16" s="40" t="s">
        <v>36</v>
      </c>
      <c r="F16" s="42" t="s">
        <v>14</v>
      </c>
      <c r="G16" s="43">
        <f>G17+G18</f>
        <v>10411825.390000001</v>
      </c>
      <c r="H16" s="43">
        <f t="shared" ref="H16:R16" si="1">H17+H18</f>
        <v>1513809.17</v>
      </c>
      <c r="I16" s="43">
        <f t="shared" si="1"/>
        <v>1581381.34</v>
      </c>
      <c r="J16" s="43">
        <f t="shared" si="1"/>
        <v>1597228.62</v>
      </c>
      <c r="K16" s="43">
        <f t="shared" si="1"/>
        <v>1507967.36</v>
      </c>
      <c r="L16" s="43">
        <f t="shared" si="1"/>
        <v>1348749.67</v>
      </c>
      <c r="M16" s="43">
        <f t="shared" si="1"/>
        <v>1667559.77</v>
      </c>
      <c r="N16" s="43">
        <f>N17+N18</f>
        <v>1682581.68</v>
      </c>
      <c r="O16" s="43">
        <f>O17+O18</f>
        <v>1854595.48</v>
      </c>
      <c r="P16" s="43">
        <f>P17+P18</f>
        <v>1579192.15</v>
      </c>
      <c r="Q16" s="43">
        <f>Q17+Q18</f>
        <v>1218919.31</v>
      </c>
      <c r="R16" s="43">
        <f t="shared" si="1"/>
        <v>1251729.46</v>
      </c>
      <c r="S16" s="29" t="s">
        <v>13</v>
      </c>
      <c r="T16" s="29" t="s">
        <v>13</v>
      </c>
      <c r="U16" s="29" t="s">
        <v>13</v>
      </c>
      <c r="V16" s="29" t="s">
        <v>13</v>
      </c>
      <c r="W16" s="29" t="s">
        <v>13</v>
      </c>
      <c r="X16" s="29" t="s">
        <v>13</v>
      </c>
      <c r="Y16" s="29" t="s">
        <v>13</v>
      </c>
      <c r="Z16" s="29" t="s">
        <v>13</v>
      </c>
      <c r="AA16" s="29" t="s">
        <v>13</v>
      </c>
      <c r="AB16" s="29" t="s">
        <v>13</v>
      </c>
      <c r="AC16" s="29" t="s">
        <v>13</v>
      </c>
      <c r="AD16" s="29" t="s">
        <v>13</v>
      </c>
      <c r="AE16" s="29" t="s">
        <v>13</v>
      </c>
      <c r="AF16" s="29" t="s">
        <v>13</v>
      </c>
      <c r="AG16" s="7"/>
    </row>
    <row r="17" spans="1:33" ht="93.75">
      <c r="A17" s="38"/>
      <c r="B17" s="38"/>
      <c r="C17" s="29"/>
      <c r="D17" s="32"/>
      <c r="E17" s="45"/>
      <c r="F17" s="42" t="s">
        <v>21</v>
      </c>
      <c r="G17" s="43">
        <f>H17+I17+J17+K17+L17+M17+R17</f>
        <v>10339225.390000001</v>
      </c>
      <c r="H17" s="43">
        <f>H20+H23+H26+H29</f>
        <v>1441209.17</v>
      </c>
      <c r="I17" s="43">
        <f>I20+I23+I26+I29+I35</f>
        <v>1524781.34</v>
      </c>
      <c r="J17" s="43">
        <f t="shared" ref="J17:O17" si="2">J20+J23+J26+J28</f>
        <v>1597228.62</v>
      </c>
      <c r="K17" s="43">
        <f t="shared" si="2"/>
        <v>1507967.36</v>
      </c>
      <c r="L17" s="43">
        <f t="shared" si="2"/>
        <v>1348749.67</v>
      </c>
      <c r="M17" s="43">
        <f t="shared" si="2"/>
        <v>1667559.77</v>
      </c>
      <c r="N17" s="43">
        <f>N20+N23+N26+N29+N35</f>
        <v>1682581.68</v>
      </c>
      <c r="O17" s="43">
        <f t="shared" si="2"/>
        <v>1854595.48</v>
      </c>
      <c r="P17" s="43">
        <f t="shared" ref="P17:R18" si="3">P20+P23+P26</f>
        <v>1579192.15</v>
      </c>
      <c r="Q17" s="43">
        <f t="shared" si="3"/>
        <v>1218919.31</v>
      </c>
      <c r="R17" s="43">
        <f t="shared" si="3"/>
        <v>1251729.46</v>
      </c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7"/>
    </row>
    <row r="18" spans="1:33" ht="56.25">
      <c r="A18" s="38"/>
      <c r="B18" s="38"/>
      <c r="C18" s="29"/>
      <c r="D18" s="31"/>
      <c r="E18" s="45"/>
      <c r="F18" s="42" t="s">
        <v>22</v>
      </c>
      <c r="G18" s="43">
        <f>H18</f>
        <v>72600</v>
      </c>
      <c r="H18" s="39">
        <f>H21+H24+H27+H30</f>
        <v>72600</v>
      </c>
      <c r="I18" s="39">
        <f>I21+I24+I30</f>
        <v>56600</v>
      </c>
      <c r="J18" s="39">
        <f t="shared" ref="J18:O18" si="4">J21+J24+J27</f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>N21+N24+N30</f>
        <v>0</v>
      </c>
      <c r="O18" s="39">
        <f t="shared" si="4"/>
        <v>0</v>
      </c>
      <c r="P18" s="39">
        <f t="shared" si="3"/>
        <v>0</v>
      </c>
      <c r="Q18" s="39">
        <f t="shared" si="3"/>
        <v>0</v>
      </c>
      <c r="R18" s="39">
        <f t="shared" si="3"/>
        <v>0</v>
      </c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7"/>
    </row>
    <row r="19" spans="1:33" ht="15.75" customHeight="1">
      <c r="A19" s="38"/>
      <c r="B19" s="38" t="s">
        <v>26</v>
      </c>
      <c r="C19" s="29">
        <v>2014</v>
      </c>
      <c r="D19" s="30">
        <v>2024</v>
      </c>
      <c r="E19" s="40" t="s">
        <v>39</v>
      </c>
      <c r="F19" s="42" t="s">
        <v>14</v>
      </c>
      <c r="G19" s="43">
        <f t="shared" ref="G19:R19" si="5">G20+G21</f>
        <v>18000</v>
      </c>
      <c r="H19" s="43">
        <f t="shared" si="5"/>
        <v>16000</v>
      </c>
      <c r="I19" s="47">
        <f t="shared" si="5"/>
        <v>0</v>
      </c>
      <c r="J19" s="44">
        <f t="shared" si="5"/>
        <v>0</v>
      </c>
      <c r="K19" s="44">
        <f t="shared" si="5"/>
        <v>0</v>
      </c>
      <c r="L19" s="44">
        <f t="shared" si="5"/>
        <v>0</v>
      </c>
      <c r="M19" s="44">
        <f t="shared" si="5"/>
        <v>1000</v>
      </c>
      <c r="N19" s="47">
        <f>N20+N21</f>
        <v>1000</v>
      </c>
      <c r="O19" s="44">
        <f t="shared" si="5"/>
        <v>0</v>
      </c>
      <c r="P19" s="44">
        <f t="shared" si="5"/>
        <v>1000</v>
      </c>
      <c r="Q19" s="44">
        <f>Q20+Q21</f>
        <v>1000</v>
      </c>
      <c r="R19" s="44">
        <f t="shared" si="5"/>
        <v>1000</v>
      </c>
      <c r="S19" s="29" t="s">
        <v>43</v>
      </c>
      <c r="T19" s="29" t="s">
        <v>44</v>
      </c>
      <c r="U19" s="29"/>
      <c r="V19" s="29">
        <v>100</v>
      </c>
      <c r="W19" s="29">
        <v>100</v>
      </c>
      <c r="X19" s="29">
        <v>100</v>
      </c>
      <c r="Y19" s="29">
        <v>100</v>
      </c>
      <c r="Z19" s="29">
        <v>100</v>
      </c>
      <c r="AA19" s="29">
        <v>100</v>
      </c>
      <c r="AB19" s="29">
        <v>100</v>
      </c>
      <c r="AC19" s="29">
        <v>100</v>
      </c>
      <c r="AD19" s="29">
        <v>100</v>
      </c>
      <c r="AE19" s="29">
        <v>100</v>
      </c>
      <c r="AF19" s="29">
        <v>100</v>
      </c>
      <c r="AG19" s="7"/>
    </row>
    <row r="20" spans="1:33" ht="93.75">
      <c r="A20" s="38"/>
      <c r="B20" s="38"/>
      <c r="C20" s="29"/>
      <c r="D20" s="32"/>
      <c r="E20" s="45"/>
      <c r="F20" s="42" t="s">
        <v>21</v>
      </c>
      <c r="G20" s="43">
        <f>H20+I20+J20+K20+L20+M20+R20</f>
        <v>2000</v>
      </c>
      <c r="H20" s="43">
        <v>0</v>
      </c>
      <c r="I20" s="47">
        <v>0</v>
      </c>
      <c r="J20" s="44"/>
      <c r="K20" s="44"/>
      <c r="L20" s="44"/>
      <c r="M20" s="44">
        <v>1000</v>
      </c>
      <c r="N20" s="47" t="s">
        <v>103</v>
      </c>
      <c r="O20" s="44"/>
      <c r="P20" s="44">
        <v>1000</v>
      </c>
      <c r="Q20" s="44">
        <v>1000</v>
      </c>
      <c r="R20" s="44">
        <v>1000</v>
      </c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7"/>
    </row>
    <row r="21" spans="1:33" ht="78" customHeight="1">
      <c r="A21" s="38"/>
      <c r="B21" s="38"/>
      <c r="C21" s="29"/>
      <c r="D21" s="31"/>
      <c r="E21" s="45"/>
      <c r="F21" s="42" t="s">
        <v>22</v>
      </c>
      <c r="G21" s="39">
        <f>H21+I21+J21+K21+L21+M21+R21</f>
        <v>16000</v>
      </c>
      <c r="H21" s="39">
        <v>16000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/>
      <c r="O21" s="35"/>
      <c r="P21" s="35"/>
      <c r="Q21" s="35">
        <v>0</v>
      </c>
      <c r="R21" s="35">
        <v>0</v>
      </c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7"/>
    </row>
    <row r="22" spans="1:33" s="10" customFormat="1" ht="34.5" customHeight="1">
      <c r="A22" s="38"/>
      <c r="B22" s="38" t="s">
        <v>27</v>
      </c>
      <c r="C22" s="30">
        <v>2014</v>
      </c>
      <c r="D22" s="30">
        <v>2024</v>
      </c>
      <c r="E22" s="40" t="s">
        <v>40</v>
      </c>
      <c r="F22" s="42" t="s">
        <v>14</v>
      </c>
      <c r="G22" s="23">
        <f t="shared" ref="G22:R22" si="6">G23+G24</f>
        <v>2387</v>
      </c>
      <c r="H22" s="43">
        <f t="shared" si="6"/>
        <v>2387</v>
      </c>
      <c r="I22" s="43">
        <f t="shared" si="6"/>
        <v>0</v>
      </c>
      <c r="J22" s="43">
        <f t="shared" si="6"/>
        <v>0</v>
      </c>
      <c r="K22" s="43">
        <f t="shared" si="6"/>
        <v>0</v>
      </c>
      <c r="L22" s="43">
        <f t="shared" si="6"/>
        <v>0</v>
      </c>
      <c r="M22" s="48">
        <f t="shared" si="6"/>
        <v>0</v>
      </c>
      <c r="N22" s="43">
        <f>N23+N24</f>
        <v>1000</v>
      </c>
      <c r="O22" s="48"/>
      <c r="P22" s="48"/>
      <c r="Q22" s="48">
        <f>Q23+Q24</f>
        <v>0</v>
      </c>
      <c r="R22" s="48">
        <f t="shared" si="6"/>
        <v>0</v>
      </c>
      <c r="S22" s="29" t="s">
        <v>45</v>
      </c>
      <c r="T22" s="29" t="s">
        <v>44</v>
      </c>
      <c r="U22" s="29"/>
      <c r="V22" s="29">
        <v>100</v>
      </c>
      <c r="W22" s="29">
        <v>100</v>
      </c>
      <c r="X22" s="29">
        <v>100</v>
      </c>
      <c r="Y22" s="29">
        <v>100</v>
      </c>
      <c r="Z22" s="29">
        <v>100</v>
      </c>
      <c r="AA22" s="29">
        <v>100</v>
      </c>
      <c r="AB22" s="29">
        <v>100</v>
      </c>
      <c r="AC22" s="29">
        <v>100</v>
      </c>
      <c r="AD22" s="29">
        <v>100</v>
      </c>
      <c r="AE22" s="29">
        <v>100</v>
      </c>
      <c r="AF22" s="29">
        <v>100</v>
      </c>
      <c r="AG22" s="9"/>
    </row>
    <row r="23" spans="1:33" s="10" customFormat="1" ht="113.25" customHeight="1">
      <c r="A23" s="38"/>
      <c r="B23" s="38"/>
      <c r="C23" s="32"/>
      <c r="D23" s="32"/>
      <c r="E23" s="45"/>
      <c r="F23" s="42" t="s">
        <v>21</v>
      </c>
      <c r="G23" s="43">
        <f>H23+I23+J23+K23+L23+M23+R23</f>
        <v>2387</v>
      </c>
      <c r="H23" s="43">
        <v>2387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1000</v>
      </c>
      <c r="O23" s="48"/>
      <c r="P23" s="48"/>
      <c r="Q23" s="48">
        <v>0</v>
      </c>
      <c r="R23" s="48">
        <v>0</v>
      </c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9"/>
    </row>
    <row r="24" spans="1:33" s="10" customFormat="1" ht="59.25" customHeight="1">
      <c r="A24" s="38"/>
      <c r="B24" s="38"/>
      <c r="C24" s="32"/>
      <c r="D24" s="31"/>
      <c r="E24" s="45"/>
      <c r="F24" s="42" t="s">
        <v>22</v>
      </c>
      <c r="G24" s="39">
        <f>H24+I24+J24+K24+L24+M24+R24</f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/>
      <c r="P24" s="39"/>
      <c r="Q24" s="39">
        <v>0</v>
      </c>
      <c r="R24" s="39">
        <v>0</v>
      </c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9"/>
    </row>
    <row r="25" spans="1:33" ht="27.75" customHeight="1">
      <c r="A25" s="38"/>
      <c r="B25" s="38" t="s">
        <v>28</v>
      </c>
      <c r="C25" s="29">
        <v>2014</v>
      </c>
      <c r="D25" s="30">
        <v>2024</v>
      </c>
      <c r="E25" s="40" t="s">
        <v>40</v>
      </c>
      <c r="F25" s="42" t="s">
        <v>14</v>
      </c>
      <c r="G25" s="43">
        <f t="shared" ref="G25:R25" si="7">G26+G27</f>
        <v>10161578.390000001</v>
      </c>
      <c r="H25" s="43">
        <f t="shared" si="7"/>
        <v>1438822.17</v>
      </c>
      <c r="I25" s="44">
        <f t="shared" si="7"/>
        <v>1522581.34</v>
      </c>
      <c r="J25" s="44">
        <f t="shared" si="7"/>
        <v>1540628.62</v>
      </c>
      <c r="K25" s="44">
        <f t="shared" si="7"/>
        <v>1451367.36</v>
      </c>
      <c r="L25" s="44">
        <f>L26+L27</f>
        <v>1290889.67</v>
      </c>
      <c r="M25" s="44">
        <f t="shared" si="7"/>
        <v>1666559.77</v>
      </c>
      <c r="N25" s="44">
        <f>N26+N27</f>
        <v>1594661.68</v>
      </c>
      <c r="O25" s="44">
        <f t="shared" si="7"/>
        <v>1797115.48</v>
      </c>
      <c r="P25" s="44">
        <f t="shared" si="7"/>
        <v>1578192.15</v>
      </c>
      <c r="Q25" s="44">
        <f>Q26+Q27</f>
        <v>1217919.31</v>
      </c>
      <c r="R25" s="44">
        <f t="shared" si="7"/>
        <v>1250729.46</v>
      </c>
      <c r="S25" s="29" t="s">
        <v>46</v>
      </c>
      <c r="T25" s="29" t="s">
        <v>44</v>
      </c>
      <c r="U25" s="29"/>
      <c r="V25" s="29">
        <v>100</v>
      </c>
      <c r="W25" s="29">
        <v>100</v>
      </c>
      <c r="X25" s="29">
        <v>100</v>
      </c>
      <c r="Y25" s="29">
        <v>100</v>
      </c>
      <c r="Z25" s="29">
        <v>100</v>
      </c>
      <c r="AA25" s="29">
        <v>100</v>
      </c>
      <c r="AB25" s="29">
        <v>100</v>
      </c>
      <c r="AC25" s="29">
        <v>100</v>
      </c>
      <c r="AD25" s="29">
        <v>100</v>
      </c>
      <c r="AE25" s="29">
        <v>100</v>
      </c>
      <c r="AF25" s="29">
        <v>100</v>
      </c>
      <c r="AG25" s="7"/>
    </row>
    <row r="26" spans="1:33" ht="93.75">
      <c r="A26" s="38"/>
      <c r="B26" s="38"/>
      <c r="C26" s="29"/>
      <c r="D26" s="32"/>
      <c r="E26" s="45"/>
      <c r="F26" s="42" t="s">
        <v>21</v>
      </c>
      <c r="G26" s="43">
        <f>H26+I26+J26+K26+L26+M26+R26</f>
        <v>10161578.390000001</v>
      </c>
      <c r="H26" s="43">
        <v>1438822.17</v>
      </c>
      <c r="I26" s="49">
        <v>1522581.34</v>
      </c>
      <c r="J26" s="44">
        <v>1540628.62</v>
      </c>
      <c r="K26" s="44">
        <v>1451367.36</v>
      </c>
      <c r="L26" s="44">
        <v>1290889.67</v>
      </c>
      <c r="M26" s="44">
        <v>1666559.77</v>
      </c>
      <c r="N26" s="49">
        <v>1594661.68</v>
      </c>
      <c r="O26" s="44">
        <v>1797115.48</v>
      </c>
      <c r="P26" s="44">
        <v>1578192.15</v>
      </c>
      <c r="Q26" s="44">
        <v>1217919.31</v>
      </c>
      <c r="R26" s="44">
        <v>1250729.46</v>
      </c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7"/>
    </row>
    <row r="27" spans="1:33" ht="78" customHeight="1">
      <c r="A27" s="38"/>
      <c r="B27" s="38"/>
      <c r="C27" s="29"/>
      <c r="D27" s="31"/>
      <c r="E27" s="45"/>
      <c r="F27" s="42" t="s">
        <v>22</v>
      </c>
      <c r="G27" s="39">
        <f>H27+I27+J27+K27+L27+M27+R27</f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/>
      <c r="P27" s="39"/>
      <c r="Q27" s="39">
        <v>0</v>
      </c>
      <c r="R27" s="39">
        <v>0</v>
      </c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7"/>
    </row>
    <row r="28" spans="1:33" ht="37.5" customHeight="1">
      <c r="A28" s="30"/>
      <c r="B28" s="38" t="s">
        <v>72</v>
      </c>
      <c r="C28" s="30">
        <v>2014</v>
      </c>
      <c r="D28" s="30">
        <v>2024</v>
      </c>
      <c r="E28" s="40" t="s">
        <v>40</v>
      </c>
      <c r="F28" s="42" t="s">
        <v>14</v>
      </c>
      <c r="G28" s="39">
        <v>56600</v>
      </c>
      <c r="H28" s="39">
        <f>H29+H30</f>
        <v>56600</v>
      </c>
      <c r="I28" s="39">
        <f t="shared" ref="I28:R28" si="8">I29+I30</f>
        <v>56600</v>
      </c>
      <c r="J28" s="39">
        <f t="shared" si="8"/>
        <v>56600</v>
      </c>
      <c r="K28" s="39">
        <f>K29+K30</f>
        <v>56600</v>
      </c>
      <c r="L28" s="39">
        <f t="shared" si="8"/>
        <v>57860</v>
      </c>
      <c r="M28" s="39">
        <f t="shared" si="8"/>
        <v>0</v>
      </c>
      <c r="N28" s="39">
        <f>N29+N30</f>
        <v>58740</v>
      </c>
      <c r="O28" s="39">
        <v>57480</v>
      </c>
      <c r="P28" s="39"/>
      <c r="Q28" s="39">
        <f>Q29+Q30</f>
        <v>0</v>
      </c>
      <c r="R28" s="39">
        <f t="shared" si="8"/>
        <v>0</v>
      </c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7"/>
    </row>
    <row r="29" spans="1:33" ht="93.75">
      <c r="A29" s="32"/>
      <c r="B29" s="38"/>
      <c r="C29" s="32"/>
      <c r="D29" s="32"/>
      <c r="E29" s="45"/>
      <c r="F29" s="42" t="s">
        <v>21</v>
      </c>
      <c r="G29" s="39">
        <v>0</v>
      </c>
      <c r="H29" s="39">
        <v>0</v>
      </c>
      <c r="I29" s="39">
        <v>0</v>
      </c>
      <c r="J29" s="39">
        <v>56600</v>
      </c>
      <c r="K29" s="39">
        <v>56600</v>
      </c>
      <c r="L29" s="39">
        <v>57860</v>
      </c>
      <c r="M29" s="39">
        <v>0</v>
      </c>
      <c r="N29" s="39">
        <v>58740</v>
      </c>
      <c r="O29" s="39">
        <v>57480</v>
      </c>
      <c r="P29" s="39"/>
      <c r="Q29" s="39">
        <v>0</v>
      </c>
      <c r="R29" s="39">
        <v>0</v>
      </c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7"/>
    </row>
    <row r="30" spans="1:33" ht="56.25">
      <c r="A30" s="31"/>
      <c r="B30" s="38"/>
      <c r="C30" s="31"/>
      <c r="D30" s="31"/>
      <c r="E30" s="45"/>
      <c r="F30" s="42" t="s">
        <v>22</v>
      </c>
      <c r="G30" s="39">
        <v>56600</v>
      </c>
      <c r="H30" s="39">
        <v>56600</v>
      </c>
      <c r="I30" s="39">
        <v>56600</v>
      </c>
      <c r="J30" s="39">
        <v>0</v>
      </c>
      <c r="K30" s="39">
        <v>0</v>
      </c>
      <c r="L30" s="39">
        <v>0</v>
      </c>
      <c r="M30" s="39">
        <v>0</v>
      </c>
      <c r="N30" s="39"/>
      <c r="O30" s="39"/>
      <c r="P30" s="39"/>
      <c r="Q30" s="39">
        <v>0</v>
      </c>
      <c r="R30" s="39">
        <v>0</v>
      </c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7"/>
    </row>
    <row r="31" spans="1:33" ht="37.5">
      <c r="A31" s="30"/>
      <c r="B31" s="38" t="s">
        <v>100</v>
      </c>
      <c r="C31" s="30">
        <v>2014</v>
      </c>
      <c r="D31" s="30">
        <v>2024</v>
      </c>
      <c r="E31" s="40" t="s">
        <v>40</v>
      </c>
      <c r="F31" s="42" t="s">
        <v>14</v>
      </c>
      <c r="G31" s="39"/>
      <c r="H31" s="39">
        <f t="shared" ref="H31:M31" si="9">H32+H33</f>
        <v>0</v>
      </c>
      <c r="I31" s="39">
        <f t="shared" si="9"/>
        <v>0</v>
      </c>
      <c r="J31" s="39">
        <f t="shared" si="9"/>
        <v>12500</v>
      </c>
      <c r="K31" s="39">
        <f t="shared" si="9"/>
        <v>8000</v>
      </c>
      <c r="L31" s="39">
        <f t="shared" si="9"/>
        <v>6500</v>
      </c>
      <c r="M31" s="39">
        <f t="shared" si="9"/>
        <v>0</v>
      </c>
      <c r="N31" s="39">
        <f>N32+N33</f>
        <v>44397.36</v>
      </c>
      <c r="O31" s="39"/>
      <c r="P31" s="39"/>
      <c r="Q31" s="39"/>
      <c r="R31" s="39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7"/>
    </row>
    <row r="32" spans="1:33" ht="93.75">
      <c r="A32" s="32"/>
      <c r="B32" s="38"/>
      <c r="C32" s="32"/>
      <c r="D32" s="32"/>
      <c r="E32" s="45"/>
      <c r="F32" s="42" t="s">
        <v>21</v>
      </c>
      <c r="G32" s="39"/>
      <c r="H32" s="39">
        <v>0</v>
      </c>
      <c r="I32" s="39">
        <v>0</v>
      </c>
      <c r="J32" s="39">
        <v>0</v>
      </c>
      <c r="K32" s="39">
        <v>6000</v>
      </c>
      <c r="L32" s="39">
        <v>0</v>
      </c>
      <c r="M32" s="39"/>
      <c r="N32" s="39">
        <v>897.36</v>
      </c>
      <c r="O32" s="39"/>
      <c r="P32" s="39"/>
      <c r="Q32" s="39"/>
      <c r="R32" s="39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7"/>
    </row>
    <row r="33" spans="1:33" ht="56.25">
      <c r="A33" s="31"/>
      <c r="B33" s="38"/>
      <c r="C33" s="31"/>
      <c r="D33" s="31"/>
      <c r="E33" s="45"/>
      <c r="F33" s="42" t="s">
        <v>22</v>
      </c>
      <c r="G33" s="39"/>
      <c r="H33" s="39">
        <v>0</v>
      </c>
      <c r="I33" s="39">
        <v>0</v>
      </c>
      <c r="J33" s="39">
        <v>12500</v>
      </c>
      <c r="K33" s="39">
        <v>2000</v>
      </c>
      <c r="L33" s="39">
        <v>6500</v>
      </c>
      <c r="M33" s="39"/>
      <c r="N33" s="39">
        <v>43500</v>
      </c>
      <c r="O33" s="39">
        <v>49121.21</v>
      </c>
      <c r="P33" s="39"/>
      <c r="Q33" s="39"/>
      <c r="R33" s="39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7"/>
    </row>
    <row r="34" spans="1:33" ht="37.5" customHeight="1">
      <c r="A34" s="30"/>
      <c r="B34" s="38" t="s">
        <v>94</v>
      </c>
      <c r="C34" s="30">
        <v>2014</v>
      </c>
      <c r="D34" s="30">
        <v>2024</v>
      </c>
      <c r="E34" s="40" t="s">
        <v>40</v>
      </c>
      <c r="F34" s="42" t="s">
        <v>14</v>
      </c>
      <c r="G34" s="39">
        <v>1000</v>
      </c>
      <c r="H34" s="39">
        <v>0</v>
      </c>
      <c r="I34" s="39">
        <f t="shared" ref="I34:R34" si="10">I35+I36</f>
        <v>2200</v>
      </c>
      <c r="J34" s="39">
        <f t="shared" si="10"/>
        <v>0</v>
      </c>
      <c r="K34" s="39">
        <f t="shared" si="10"/>
        <v>0</v>
      </c>
      <c r="L34" s="39">
        <f t="shared" si="10"/>
        <v>0</v>
      </c>
      <c r="M34" s="39">
        <f t="shared" si="10"/>
        <v>0</v>
      </c>
      <c r="N34" s="39">
        <f>N35+N36</f>
        <v>27180</v>
      </c>
      <c r="O34" s="39"/>
      <c r="P34" s="39"/>
      <c r="Q34" s="39">
        <f>Q35+Q36</f>
        <v>0</v>
      </c>
      <c r="R34" s="39">
        <f t="shared" si="10"/>
        <v>0</v>
      </c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7"/>
    </row>
    <row r="35" spans="1:33" ht="93.75">
      <c r="A35" s="32"/>
      <c r="B35" s="38"/>
      <c r="C35" s="32"/>
      <c r="D35" s="32"/>
      <c r="E35" s="45"/>
      <c r="F35" s="42" t="s">
        <v>21</v>
      </c>
      <c r="G35" s="39">
        <v>1000</v>
      </c>
      <c r="H35" s="39">
        <v>0</v>
      </c>
      <c r="I35" s="39">
        <v>2200</v>
      </c>
      <c r="J35" s="39">
        <v>0</v>
      </c>
      <c r="K35" s="39">
        <v>0</v>
      </c>
      <c r="L35" s="39">
        <v>0</v>
      </c>
      <c r="M35" s="39">
        <v>0</v>
      </c>
      <c r="N35" s="39">
        <v>27180</v>
      </c>
      <c r="O35" s="39"/>
      <c r="P35" s="39"/>
      <c r="Q35" s="39">
        <v>0</v>
      </c>
      <c r="R35" s="39">
        <v>0</v>
      </c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7"/>
    </row>
    <row r="36" spans="1:33" ht="56.25">
      <c r="A36" s="31"/>
      <c r="B36" s="38"/>
      <c r="C36" s="31"/>
      <c r="D36" s="31"/>
      <c r="E36" s="45"/>
      <c r="F36" s="42" t="s">
        <v>22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/>
      <c r="P36" s="39"/>
      <c r="Q36" s="39">
        <v>0</v>
      </c>
      <c r="R36" s="39">
        <v>0</v>
      </c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7"/>
    </row>
    <row r="37" spans="1:33" ht="33" customHeight="1">
      <c r="A37" s="40"/>
      <c r="B37" s="41" t="s">
        <v>41</v>
      </c>
      <c r="C37" s="30">
        <v>2014</v>
      </c>
      <c r="D37" s="30">
        <v>2024</v>
      </c>
      <c r="E37" s="40"/>
      <c r="F37" s="42" t="s">
        <v>14</v>
      </c>
      <c r="G37" s="43"/>
      <c r="H37" s="43"/>
      <c r="I37" s="44">
        <f t="shared" ref="I37:R37" si="11">I38</f>
        <v>0</v>
      </c>
      <c r="J37" s="44">
        <f t="shared" si="11"/>
        <v>0</v>
      </c>
      <c r="K37" s="44">
        <f t="shared" si="11"/>
        <v>0</v>
      </c>
      <c r="L37" s="44">
        <f t="shared" si="11"/>
        <v>0</v>
      </c>
      <c r="M37" s="44">
        <f t="shared" si="11"/>
        <v>0</v>
      </c>
      <c r="N37" s="44">
        <f t="shared" si="11"/>
        <v>0</v>
      </c>
      <c r="O37" s="44"/>
      <c r="P37" s="44"/>
      <c r="Q37" s="44">
        <f t="shared" si="11"/>
        <v>0</v>
      </c>
      <c r="R37" s="44">
        <f t="shared" si="11"/>
        <v>0</v>
      </c>
      <c r="S37" s="30" t="s">
        <v>13</v>
      </c>
      <c r="T37" s="30" t="s">
        <v>13</v>
      </c>
      <c r="U37" s="30" t="s">
        <v>13</v>
      </c>
      <c r="V37" s="30" t="s">
        <v>13</v>
      </c>
      <c r="W37" s="30" t="s">
        <v>13</v>
      </c>
      <c r="X37" s="30" t="s">
        <v>13</v>
      </c>
      <c r="Y37" s="30" t="s">
        <v>13</v>
      </c>
      <c r="Z37" s="30" t="s">
        <v>13</v>
      </c>
      <c r="AA37" s="30" t="s">
        <v>13</v>
      </c>
      <c r="AB37" s="30" t="s">
        <v>13</v>
      </c>
      <c r="AC37" s="30" t="s">
        <v>13</v>
      </c>
      <c r="AD37" s="30" t="s">
        <v>13</v>
      </c>
      <c r="AE37" s="30" t="s">
        <v>13</v>
      </c>
      <c r="AF37" s="30" t="s">
        <v>13</v>
      </c>
      <c r="AG37" s="7"/>
    </row>
    <row r="38" spans="1:33" ht="93.75">
      <c r="A38" s="45"/>
      <c r="B38" s="46"/>
      <c r="C38" s="32"/>
      <c r="D38" s="32"/>
      <c r="E38" s="45"/>
      <c r="F38" s="42" t="s">
        <v>21</v>
      </c>
      <c r="G38" s="43"/>
      <c r="H38" s="43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7"/>
    </row>
    <row r="39" spans="1:33" ht="56.25">
      <c r="A39" s="45"/>
      <c r="B39" s="46"/>
      <c r="C39" s="32"/>
      <c r="D39" s="31"/>
      <c r="E39" s="45"/>
      <c r="F39" s="42" t="s">
        <v>22</v>
      </c>
      <c r="G39" s="43"/>
      <c r="H39" s="43"/>
      <c r="I39" s="44"/>
      <c r="J39" s="44"/>
      <c r="K39" s="44"/>
      <c r="L39" s="44"/>
      <c r="M39" s="44"/>
      <c r="N39" s="44"/>
      <c r="O39" s="44"/>
      <c r="P39" s="44"/>
      <c r="Q39" s="39"/>
      <c r="R39" s="3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7"/>
    </row>
    <row r="40" spans="1:33" ht="39" customHeight="1">
      <c r="A40" s="51">
        <v>2</v>
      </c>
      <c r="B40" s="52" t="s">
        <v>29</v>
      </c>
      <c r="C40" s="50">
        <v>2014</v>
      </c>
      <c r="D40" s="30">
        <v>2024</v>
      </c>
      <c r="E40" s="30"/>
      <c r="F40" s="42" t="s">
        <v>14</v>
      </c>
      <c r="G40" s="39">
        <f t="shared" ref="G40:R40" si="12">G41+G42</f>
        <v>1045388.76</v>
      </c>
      <c r="H40" s="53">
        <f t="shared" si="12"/>
        <v>10770.52</v>
      </c>
      <c r="I40" s="53">
        <f t="shared" si="12"/>
        <v>87398.75</v>
      </c>
      <c r="J40" s="53">
        <f t="shared" si="12"/>
        <v>71747.5</v>
      </c>
      <c r="K40" s="53">
        <f t="shared" si="12"/>
        <v>314558.5</v>
      </c>
      <c r="L40" s="53">
        <f t="shared" si="12"/>
        <v>278913.49</v>
      </c>
      <c r="M40" s="53">
        <f t="shared" si="12"/>
        <v>282000</v>
      </c>
      <c r="N40" s="53">
        <f>N41+N42</f>
        <v>80620</v>
      </c>
      <c r="O40" s="53">
        <f>O41+O42</f>
        <v>1004786.1</v>
      </c>
      <c r="P40" s="53">
        <f>P41+P42</f>
        <v>0</v>
      </c>
      <c r="Q40" s="53">
        <f>Q41+Q42</f>
        <v>0</v>
      </c>
      <c r="R40" s="53">
        <f t="shared" si="12"/>
        <v>0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50"/>
      <c r="AD40" s="50"/>
      <c r="AE40" s="30"/>
      <c r="AF40" s="30"/>
      <c r="AG40" s="7"/>
    </row>
    <row r="41" spans="1:33" ht="93.75">
      <c r="A41" s="54"/>
      <c r="B41" s="55"/>
      <c r="C41" s="56"/>
      <c r="D41" s="32"/>
      <c r="E41" s="32"/>
      <c r="F41" s="42" t="s">
        <v>21</v>
      </c>
      <c r="G41" s="39">
        <f>H41+I41+J41+K41+L41+M41+R41</f>
        <v>992402.76</v>
      </c>
      <c r="H41" s="53">
        <f>H44+H47+H50+H56</f>
        <v>10584.52</v>
      </c>
      <c r="I41" s="53">
        <f>I44+I47+I50+I53+I56</f>
        <v>80598.75</v>
      </c>
      <c r="J41" s="53">
        <f t="shared" ref="J41:R41" si="13">J44+J47+J50</f>
        <v>71747.5</v>
      </c>
      <c r="K41" s="53">
        <f t="shared" si="13"/>
        <v>268558.5</v>
      </c>
      <c r="L41" s="53">
        <f t="shared" si="13"/>
        <v>278913.49</v>
      </c>
      <c r="M41" s="53">
        <f t="shared" si="13"/>
        <v>282000</v>
      </c>
      <c r="N41" s="53">
        <f t="shared" si="13"/>
        <v>80620</v>
      </c>
      <c r="O41" s="53">
        <f>O44+O47+O50</f>
        <v>114560</v>
      </c>
      <c r="P41" s="53">
        <f>P44+P47+P50</f>
        <v>0</v>
      </c>
      <c r="Q41" s="53">
        <f>Q44+Q47+Q50</f>
        <v>0</v>
      </c>
      <c r="R41" s="53">
        <f t="shared" si="13"/>
        <v>0</v>
      </c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56"/>
      <c r="AD41" s="56"/>
      <c r="AE41" s="32"/>
      <c r="AF41" s="32"/>
      <c r="AG41" s="7"/>
    </row>
    <row r="42" spans="1:33" ht="56.25">
      <c r="A42" s="54"/>
      <c r="B42" s="57"/>
      <c r="C42" s="58"/>
      <c r="D42" s="31"/>
      <c r="E42" s="31"/>
      <c r="F42" s="42" t="s">
        <v>22</v>
      </c>
      <c r="G42" s="39">
        <f>H42+I42+J42+K42+L42+M42+R42</f>
        <v>52986</v>
      </c>
      <c r="H42" s="39">
        <f>H45+H48+H51+H57</f>
        <v>186</v>
      </c>
      <c r="I42" s="59">
        <f t="shared" ref="I42:R42" si="14">I48+I45+I51+I57</f>
        <v>6800</v>
      </c>
      <c r="J42" s="59">
        <f t="shared" si="14"/>
        <v>0</v>
      </c>
      <c r="K42" s="59">
        <f t="shared" si="14"/>
        <v>46000</v>
      </c>
      <c r="L42" s="59">
        <f t="shared" si="14"/>
        <v>0</v>
      </c>
      <c r="M42" s="59">
        <f t="shared" si="14"/>
        <v>0</v>
      </c>
      <c r="N42" s="59">
        <v>0</v>
      </c>
      <c r="O42" s="59">
        <f>O48+O45+O51+O57</f>
        <v>890226.1</v>
      </c>
      <c r="P42" s="59">
        <f>P48+P45+P51+P57</f>
        <v>0</v>
      </c>
      <c r="Q42" s="59">
        <f>Q48+Q45+Q51+Q57</f>
        <v>0</v>
      </c>
      <c r="R42" s="59">
        <f t="shared" si="14"/>
        <v>0</v>
      </c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58"/>
      <c r="AD42" s="58"/>
      <c r="AE42" s="31"/>
      <c r="AF42" s="31"/>
      <c r="AG42" s="7"/>
    </row>
    <row r="43" spans="1:33" ht="23.25" customHeight="1">
      <c r="A43" s="51"/>
      <c r="B43" s="30" t="s">
        <v>30</v>
      </c>
      <c r="C43" s="50">
        <v>2014</v>
      </c>
      <c r="D43" s="30">
        <v>2024</v>
      </c>
      <c r="E43" s="30" t="s">
        <v>36</v>
      </c>
      <c r="F43" s="42" t="s">
        <v>14</v>
      </c>
      <c r="G43" s="39">
        <f t="shared" ref="G43:R43" si="15">G44+G45</f>
        <v>950211.39</v>
      </c>
      <c r="H43" s="39">
        <f t="shared" si="15"/>
        <v>6991.9</v>
      </c>
      <c r="I43" s="39">
        <f t="shared" si="15"/>
        <v>0</v>
      </c>
      <c r="J43" s="39">
        <f t="shared" si="15"/>
        <v>71747.5</v>
      </c>
      <c r="K43" s="39">
        <f>K44+K45+K57</f>
        <v>314558.5</v>
      </c>
      <c r="L43" s="39">
        <f t="shared" si="15"/>
        <v>275913.49</v>
      </c>
      <c r="M43" s="39">
        <f t="shared" si="15"/>
        <v>282000</v>
      </c>
      <c r="N43" s="39">
        <f>N44+N45</f>
        <v>80620</v>
      </c>
      <c r="O43" s="39">
        <f t="shared" si="15"/>
        <v>1003786.1</v>
      </c>
      <c r="P43" s="39">
        <f t="shared" si="15"/>
        <v>0</v>
      </c>
      <c r="Q43" s="39">
        <f>Q44+Q45</f>
        <v>0</v>
      </c>
      <c r="R43" s="39">
        <f t="shared" si="15"/>
        <v>0</v>
      </c>
      <c r="S43" s="30" t="s">
        <v>48</v>
      </c>
      <c r="T43" s="29" t="s">
        <v>49</v>
      </c>
      <c r="U43" s="30"/>
      <c r="V43" s="30"/>
      <c r="W43" s="30"/>
      <c r="X43" s="30"/>
      <c r="Y43" s="30"/>
      <c r="Z43" s="30"/>
      <c r="AA43" s="30"/>
      <c r="AB43" s="30"/>
      <c r="AC43" s="50"/>
      <c r="AD43" s="50"/>
      <c r="AE43" s="30"/>
      <c r="AF43" s="30"/>
      <c r="AG43" s="7"/>
    </row>
    <row r="44" spans="1:33" ht="93.75">
      <c r="A44" s="54"/>
      <c r="B44" s="32"/>
      <c r="C44" s="56"/>
      <c r="D44" s="32"/>
      <c r="E44" s="32"/>
      <c r="F44" s="42" t="s">
        <v>21</v>
      </c>
      <c r="G44" s="39">
        <f>H44+I44+J44+K44+L44+M44+R44</f>
        <v>905211.39</v>
      </c>
      <c r="H44" s="39">
        <v>6991.9</v>
      </c>
      <c r="I44" s="39">
        <v>0</v>
      </c>
      <c r="J44" s="39">
        <v>71747.5</v>
      </c>
      <c r="K44" s="39">
        <v>268558.5</v>
      </c>
      <c r="L44" s="39">
        <v>275913.49</v>
      </c>
      <c r="M44" s="39">
        <v>282000</v>
      </c>
      <c r="N44" s="39">
        <v>80620</v>
      </c>
      <c r="O44" s="39">
        <v>114560</v>
      </c>
      <c r="P44" s="39"/>
      <c r="Q44" s="39">
        <v>0</v>
      </c>
      <c r="R44" s="39">
        <v>0</v>
      </c>
      <c r="S44" s="32"/>
      <c r="T44" s="29"/>
      <c r="U44" s="32"/>
      <c r="V44" s="32"/>
      <c r="W44" s="32"/>
      <c r="X44" s="32"/>
      <c r="Y44" s="32"/>
      <c r="Z44" s="32"/>
      <c r="AA44" s="32"/>
      <c r="AB44" s="32"/>
      <c r="AC44" s="56"/>
      <c r="AD44" s="56"/>
      <c r="AE44" s="32"/>
      <c r="AF44" s="32"/>
      <c r="AG44" s="7"/>
    </row>
    <row r="45" spans="1:33" ht="57" thickBot="1">
      <c r="A45" s="60"/>
      <c r="B45" s="31"/>
      <c r="C45" s="58"/>
      <c r="D45" s="31"/>
      <c r="E45" s="31"/>
      <c r="F45" s="42" t="s">
        <v>22</v>
      </c>
      <c r="G45" s="39">
        <f>H45+I45+J45+K45+L45+M45+R45</f>
        <v>45000</v>
      </c>
      <c r="H45" s="39">
        <v>0</v>
      </c>
      <c r="I45" s="39">
        <v>0</v>
      </c>
      <c r="J45" s="39">
        <v>0</v>
      </c>
      <c r="K45" s="39">
        <v>45000</v>
      </c>
      <c r="L45" s="39">
        <v>0</v>
      </c>
      <c r="M45" s="39">
        <v>0</v>
      </c>
      <c r="N45" s="39">
        <v>0</v>
      </c>
      <c r="O45" s="39">
        <v>889226.1</v>
      </c>
      <c r="P45" s="39"/>
      <c r="Q45" s="39">
        <v>0</v>
      </c>
      <c r="R45" s="39">
        <v>0</v>
      </c>
      <c r="S45" s="31"/>
      <c r="T45" s="29"/>
      <c r="U45" s="31"/>
      <c r="V45" s="31"/>
      <c r="W45" s="61"/>
      <c r="X45" s="61"/>
      <c r="Y45" s="61"/>
      <c r="Z45" s="61"/>
      <c r="AA45" s="61"/>
      <c r="AB45" s="31"/>
      <c r="AC45" s="56"/>
      <c r="AD45" s="56"/>
      <c r="AE45" s="61"/>
      <c r="AF45" s="61"/>
      <c r="AG45" s="7"/>
    </row>
    <row r="46" spans="1:33" ht="22.5" customHeight="1">
      <c r="A46" s="51"/>
      <c r="B46" s="30" t="s">
        <v>73</v>
      </c>
      <c r="C46" s="50">
        <v>2014</v>
      </c>
      <c r="D46" s="30">
        <v>2024</v>
      </c>
      <c r="E46" s="30" t="s">
        <v>36</v>
      </c>
      <c r="F46" s="42" t="s">
        <v>14</v>
      </c>
      <c r="G46" s="39">
        <f t="shared" ref="G46:R46" si="16">G47+G48</f>
        <v>21162.43</v>
      </c>
      <c r="H46" s="39">
        <f t="shared" si="16"/>
        <v>3581.62</v>
      </c>
      <c r="I46" s="39">
        <f t="shared" si="16"/>
        <v>17580.810000000001</v>
      </c>
      <c r="J46" s="39">
        <f t="shared" si="16"/>
        <v>0</v>
      </c>
      <c r="K46" s="39">
        <f t="shared" si="16"/>
        <v>0</v>
      </c>
      <c r="L46" s="39">
        <f t="shared" si="16"/>
        <v>0</v>
      </c>
      <c r="M46" s="39">
        <f t="shared" si="16"/>
        <v>0</v>
      </c>
      <c r="N46" s="39">
        <f>N47+N48</f>
        <v>0</v>
      </c>
      <c r="O46" s="39"/>
      <c r="P46" s="39"/>
      <c r="Q46" s="39">
        <f>Q47+Q48</f>
        <v>0</v>
      </c>
      <c r="R46" s="39">
        <f t="shared" si="16"/>
        <v>0</v>
      </c>
      <c r="S46" s="30" t="s">
        <v>48</v>
      </c>
      <c r="T46" s="29" t="s">
        <v>49</v>
      </c>
      <c r="U46" s="30"/>
      <c r="V46" s="30"/>
      <c r="W46" s="30"/>
      <c r="X46" s="30"/>
      <c r="Y46" s="30"/>
      <c r="Z46" s="30"/>
      <c r="AA46" s="30"/>
      <c r="AB46" s="30"/>
      <c r="AC46" s="50"/>
      <c r="AD46" s="50"/>
      <c r="AE46" s="30"/>
      <c r="AF46" s="30"/>
      <c r="AG46" s="7"/>
    </row>
    <row r="47" spans="1:33" ht="93.75">
      <c r="A47" s="54"/>
      <c r="B47" s="32"/>
      <c r="C47" s="56"/>
      <c r="D47" s="32"/>
      <c r="E47" s="32"/>
      <c r="F47" s="42" t="s">
        <v>21</v>
      </c>
      <c r="G47" s="39">
        <f>H47+I47+J47+K47+L47+M47+R47</f>
        <v>21162.43</v>
      </c>
      <c r="H47" s="39">
        <v>3581.62</v>
      </c>
      <c r="I47" s="39">
        <v>17580.810000000001</v>
      </c>
      <c r="J47" s="39"/>
      <c r="K47" s="39"/>
      <c r="L47" s="39"/>
      <c r="M47" s="39">
        <v>0</v>
      </c>
      <c r="N47" s="39"/>
      <c r="O47" s="39"/>
      <c r="P47" s="39"/>
      <c r="Q47" s="39">
        <v>0</v>
      </c>
      <c r="R47" s="39">
        <v>0</v>
      </c>
      <c r="S47" s="32"/>
      <c r="T47" s="29"/>
      <c r="U47" s="32"/>
      <c r="V47" s="32"/>
      <c r="W47" s="32"/>
      <c r="X47" s="32"/>
      <c r="Y47" s="32"/>
      <c r="Z47" s="32"/>
      <c r="AA47" s="32"/>
      <c r="AB47" s="32"/>
      <c r="AC47" s="56"/>
      <c r="AD47" s="56"/>
      <c r="AE47" s="32"/>
      <c r="AF47" s="32"/>
      <c r="AG47" s="7"/>
    </row>
    <row r="48" spans="1:33" ht="57" thickBot="1">
      <c r="A48" s="60"/>
      <c r="B48" s="31"/>
      <c r="C48" s="58"/>
      <c r="D48" s="31"/>
      <c r="E48" s="31"/>
      <c r="F48" s="42" t="s">
        <v>22</v>
      </c>
      <c r="G48" s="39">
        <f>H48+I48+J48+K48+L48+M48+R48</f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/>
      <c r="P48" s="39"/>
      <c r="Q48" s="39">
        <v>0</v>
      </c>
      <c r="R48" s="39">
        <v>0</v>
      </c>
      <c r="S48" s="31"/>
      <c r="T48" s="29"/>
      <c r="U48" s="31"/>
      <c r="V48" s="31"/>
      <c r="W48" s="61"/>
      <c r="X48" s="61"/>
      <c r="Y48" s="61"/>
      <c r="Z48" s="61"/>
      <c r="AA48" s="61"/>
      <c r="AB48" s="61"/>
      <c r="AC48" s="62"/>
      <c r="AD48" s="62"/>
      <c r="AE48" s="61"/>
      <c r="AF48" s="61"/>
      <c r="AG48" s="7"/>
    </row>
    <row r="49" spans="1:33" ht="30" customHeight="1">
      <c r="A49" s="51"/>
      <c r="B49" s="63" t="s">
        <v>74</v>
      </c>
      <c r="C49" s="50">
        <v>2014</v>
      </c>
      <c r="D49" s="30">
        <v>2024</v>
      </c>
      <c r="E49" s="30" t="s">
        <v>36</v>
      </c>
      <c r="F49" s="42" t="s">
        <v>14</v>
      </c>
      <c r="G49" s="39">
        <f t="shared" ref="G49:R49" si="17">G50+G51</f>
        <v>3197</v>
      </c>
      <c r="H49" s="39">
        <f t="shared" si="17"/>
        <v>197</v>
      </c>
      <c r="I49" s="39">
        <f t="shared" si="17"/>
        <v>0</v>
      </c>
      <c r="J49" s="39">
        <f t="shared" si="17"/>
        <v>0</v>
      </c>
      <c r="K49" s="39">
        <f t="shared" si="17"/>
        <v>0</v>
      </c>
      <c r="L49" s="39">
        <f t="shared" si="17"/>
        <v>3000</v>
      </c>
      <c r="M49" s="39">
        <f t="shared" si="17"/>
        <v>0</v>
      </c>
      <c r="N49" s="39">
        <f>N50+N51</f>
        <v>0</v>
      </c>
      <c r="O49" s="39"/>
      <c r="P49" s="39"/>
      <c r="Q49" s="39">
        <f>Q50+Q51</f>
        <v>0</v>
      </c>
      <c r="R49" s="39">
        <f t="shared" si="17"/>
        <v>0</v>
      </c>
      <c r="S49" s="30" t="s">
        <v>48</v>
      </c>
      <c r="T49" s="29" t="s">
        <v>49</v>
      </c>
      <c r="U49" s="30"/>
      <c r="V49" s="30"/>
      <c r="W49" s="30"/>
      <c r="X49" s="30"/>
      <c r="Y49" s="30"/>
      <c r="Z49" s="30"/>
      <c r="AA49" s="30"/>
      <c r="AB49" s="30"/>
      <c r="AC49" s="50"/>
      <c r="AD49" s="50"/>
      <c r="AE49" s="30"/>
      <c r="AF49" s="30"/>
      <c r="AG49" s="7"/>
    </row>
    <row r="50" spans="1:33" ht="93.75">
      <c r="A50" s="54"/>
      <c r="B50" s="64"/>
      <c r="C50" s="56"/>
      <c r="D50" s="32"/>
      <c r="E50" s="32"/>
      <c r="F50" s="42" t="s">
        <v>21</v>
      </c>
      <c r="G50" s="39">
        <f>H50+I50+J50+K50+L50+M50+R50</f>
        <v>3011</v>
      </c>
      <c r="H50" s="39">
        <v>11</v>
      </c>
      <c r="I50" s="39">
        <v>0</v>
      </c>
      <c r="J50" s="39">
        <v>0</v>
      </c>
      <c r="K50" s="39">
        <v>0</v>
      </c>
      <c r="L50" s="39">
        <v>3000</v>
      </c>
      <c r="M50" s="39">
        <v>0</v>
      </c>
      <c r="N50" s="39">
        <v>0</v>
      </c>
      <c r="O50" s="39"/>
      <c r="P50" s="39"/>
      <c r="Q50" s="39">
        <v>0</v>
      </c>
      <c r="R50" s="39">
        <v>0</v>
      </c>
      <c r="S50" s="32"/>
      <c r="T50" s="29"/>
      <c r="U50" s="32"/>
      <c r="V50" s="32"/>
      <c r="W50" s="32"/>
      <c r="X50" s="32"/>
      <c r="Y50" s="32"/>
      <c r="Z50" s="32"/>
      <c r="AA50" s="32"/>
      <c r="AB50" s="32"/>
      <c r="AC50" s="56"/>
      <c r="AD50" s="56"/>
      <c r="AE50" s="32"/>
      <c r="AF50" s="32"/>
      <c r="AG50" s="7"/>
    </row>
    <row r="51" spans="1:33" ht="57" thickBot="1">
      <c r="A51" s="60"/>
      <c r="B51" s="65"/>
      <c r="C51" s="58"/>
      <c r="D51" s="31"/>
      <c r="E51" s="31"/>
      <c r="F51" s="42" t="s">
        <v>22</v>
      </c>
      <c r="G51" s="39">
        <f>H51+I51+J51+K51+L51+M51+R51</f>
        <v>186</v>
      </c>
      <c r="H51" s="39">
        <v>186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/>
      <c r="P51" s="59"/>
      <c r="Q51" s="59">
        <v>0</v>
      </c>
      <c r="R51" s="59">
        <v>0</v>
      </c>
      <c r="S51" s="31"/>
      <c r="T51" s="29"/>
      <c r="U51" s="31"/>
      <c r="V51" s="31"/>
      <c r="W51" s="61"/>
      <c r="X51" s="61"/>
      <c r="Y51" s="61"/>
      <c r="Z51" s="61"/>
      <c r="AA51" s="61"/>
      <c r="AB51" s="61"/>
      <c r="AC51" s="62"/>
      <c r="AD51" s="62"/>
      <c r="AE51" s="61"/>
      <c r="AF51" s="61"/>
      <c r="AG51" s="7"/>
    </row>
    <row r="52" spans="1:33" ht="30" customHeight="1">
      <c r="A52" s="51"/>
      <c r="B52" s="30" t="s">
        <v>87</v>
      </c>
      <c r="C52" s="50">
        <v>2014</v>
      </c>
      <c r="D52" s="30">
        <v>2024</v>
      </c>
      <c r="E52" s="30" t="s">
        <v>36</v>
      </c>
      <c r="F52" s="42" t="s">
        <v>14</v>
      </c>
      <c r="G52" s="39">
        <f t="shared" ref="G52:R52" si="18">G53+G54</f>
        <v>63017.94</v>
      </c>
      <c r="H52" s="39">
        <f t="shared" si="18"/>
        <v>0</v>
      </c>
      <c r="I52" s="39">
        <f t="shared" si="18"/>
        <v>63017.94</v>
      </c>
      <c r="J52" s="39">
        <f t="shared" si="18"/>
        <v>0</v>
      </c>
      <c r="K52" s="39">
        <f t="shared" si="18"/>
        <v>0</v>
      </c>
      <c r="L52" s="39">
        <f t="shared" si="18"/>
        <v>0</v>
      </c>
      <c r="M52" s="39">
        <f t="shared" si="18"/>
        <v>0</v>
      </c>
      <c r="N52" s="39">
        <f>N53+N54</f>
        <v>0</v>
      </c>
      <c r="O52" s="39"/>
      <c r="P52" s="39"/>
      <c r="Q52" s="39">
        <f>Q53+Q54</f>
        <v>0</v>
      </c>
      <c r="R52" s="39">
        <f t="shared" si="18"/>
        <v>0</v>
      </c>
      <c r="S52" s="30" t="s">
        <v>48</v>
      </c>
      <c r="T52" s="29" t="s">
        <v>49</v>
      </c>
      <c r="U52" s="30"/>
      <c r="V52" s="30"/>
      <c r="W52" s="30"/>
      <c r="X52" s="30"/>
      <c r="Y52" s="30"/>
      <c r="Z52" s="30"/>
      <c r="AA52" s="30"/>
      <c r="AB52" s="30"/>
      <c r="AC52" s="50"/>
      <c r="AD52" s="50"/>
      <c r="AE52" s="30"/>
      <c r="AF52" s="30"/>
      <c r="AG52" s="7"/>
    </row>
    <row r="53" spans="1:33" ht="93.75">
      <c r="A53" s="54"/>
      <c r="B53" s="32"/>
      <c r="C53" s="56"/>
      <c r="D53" s="32"/>
      <c r="E53" s="32"/>
      <c r="F53" s="42" t="s">
        <v>21</v>
      </c>
      <c r="G53" s="39">
        <f>H53+I53+J53+K53+L53+M53+R53</f>
        <v>63017.94</v>
      </c>
      <c r="H53" s="39">
        <v>0</v>
      </c>
      <c r="I53" s="39">
        <v>63017.94</v>
      </c>
      <c r="J53" s="39">
        <v>0</v>
      </c>
      <c r="K53" s="39">
        <v>0</v>
      </c>
      <c r="L53" s="39">
        <v>0</v>
      </c>
      <c r="M53" s="39">
        <v>0</v>
      </c>
      <c r="N53" s="39"/>
      <c r="O53" s="39"/>
      <c r="P53" s="39"/>
      <c r="Q53" s="39">
        <v>0</v>
      </c>
      <c r="R53" s="39">
        <v>0</v>
      </c>
      <c r="S53" s="32"/>
      <c r="T53" s="29"/>
      <c r="U53" s="32"/>
      <c r="V53" s="32"/>
      <c r="W53" s="32"/>
      <c r="X53" s="32"/>
      <c r="Y53" s="32"/>
      <c r="Z53" s="32"/>
      <c r="AA53" s="32"/>
      <c r="AB53" s="32"/>
      <c r="AC53" s="56"/>
      <c r="AD53" s="56"/>
      <c r="AE53" s="32"/>
      <c r="AF53" s="32"/>
      <c r="AG53" s="7"/>
    </row>
    <row r="54" spans="1:33" ht="57" thickBot="1">
      <c r="A54" s="60"/>
      <c r="B54" s="31"/>
      <c r="C54" s="58"/>
      <c r="D54" s="31"/>
      <c r="E54" s="31"/>
      <c r="F54" s="42" t="s">
        <v>22</v>
      </c>
      <c r="G54" s="39">
        <f>H54+I54+J54+K54+L54+M54+R54</f>
        <v>0</v>
      </c>
      <c r="H54" s="3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/>
      <c r="P54" s="59"/>
      <c r="Q54" s="59">
        <v>0</v>
      </c>
      <c r="R54" s="59">
        <v>0</v>
      </c>
      <c r="S54" s="31"/>
      <c r="T54" s="29"/>
      <c r="U54" s="31"/>
      <c r="V54" s="31"/>
      <c r="W54" s="61"/>
      <c r="X54" s="61"/>
      <c r="Y54" s="61"/>
      <c r="Z54" s="61"/>
      <c r="AA54" s="61"/>
      <c r="AB54" s="61"/>
      <c r="AC54" s="62"/>
      <c r="AD54" s="62"/>
      <c r="AE54" s="61"/>
      <c r="AF54" s="61"/>
      <c r="AG54" s="7"/>
    </row>
    <row r="55" spans="1:33" ht="30" customHeight="1">
      <c r="A55" s="30"/>
      <c r="B55" s="30" t="s">
        <v>88</v>
      </c>
      <c r="C55" s="50">
        <v>2014</v>
      </c>
      <c r="D55" s="30">
        <v>2024</v>
      </c>
      <c r="E55" s="30" t="s">
        <v>36</v>
      </c>
      <c r="F55" s="42" t="s">
        <v>14</v>
      </c>
      <c r="G55" s="39">
        <f t="shared" ref="G55:R55" si="19">G56+G57</f>
        <v>7800</v>
      </c>
      <c r="H55" s="39">
        <f t="shared" si="19"/>
        <v>0</v>
      </c>
      <c r="I55" s="39">
        <f t="shared" si="19"/>
        <v>6800</v>
      </c>
      <c r="J55" s="39">
        <f t="shared" si="19"/>
        <v>0</v>
      </c>
      <c r="K55" s="39">
        <f t="shared" si="19"/>
        <v>1000</v>
      </c>
      <c r="L55" s="39">
        <f t="shared" si="19"/>
        <v>0</v>
      </c>
      <c r="M55" s="39">
        <f t="shared" si="19"/>
        <v>0</v>
      </c>
      <c r="N55" s="39">
        <f>N56+N57</f>
        <v>0</v>
      </c>
      <c r="O55" s="39"/>
      <c r="P55" s="39"/>
      <c r="Q55" s="39">
        <f>Q56+Q57</f>
        <v>0</v>
      </c>
      <c r="R55" s="39">
        <f t="shared" si="19"/>
        <v>0</v>
      </c>
      <c r="S55" s="30" t="s">
        <v>48</v>
      </c>
      <c r="T55" s="29" t="s">
        <v>49</v>
      </c>
      <c r="U55" s="30"/>
      <c r="V55" s="30"/>
      <c r="W55" s="30"/>
      <c r="X55" s="30"/>
      <c r="Y55" s="30"/>
      <c r="Z55" s="30"/>
      <c r="AA55" s="30"/>
      <c r="AB55" s="30"/>
      <c r="AC55" s="50"/>
      <c r="AD55" s="50"/>
      <c r="AE55" s="30"/>
      <c r="AF55" s="30"/>
      <c r="AG55" s="7"/>
    </row>
    <row r="56" spans="1:33" ht="93.75">
      <c r="A56" s="32"/>
      <c r="B56" s="32"/>
      <c r="C56" s="56"/>
      <c r="D56" s="32"/>
      <c r="E56" s="32"/>
      <c r="F56" s="42" t="s">
        <v>21</v>
      </c>
      <c r="G56" s="39">
        <f>H56+I56+J56+K56+L56+M56+R56</f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/>
      <c r="P56" s="39"/>
      <c r="Q56" s="39">
        <v>0</v>
      </c>
      <c r="R56" s="39">
        <v>0</v>
      </c>
      <c r="S56" s="32"/>
      <c r="T56" s="29"/>
      <c r="U56" s="32"/>
      <c r="V56" s="32"/>
      <c r="W56" s="32"/>
      <c r="X56" s="32"/>
      <c r="Y56" s="32"/>
      <c r="Z56" s="32"/>
      <c r="AA56" s="32"/>
      <c r="AB56" s="32"/>
      <c r="AC56" s="56"/>
      <c r="AD56" s="56"/>
      <c r="AE56" s="32"/>
      <c r="AF56" s="32"/>
      <c r="AG56" s="7"/>
    </row>
    <row r="57" spans="1:33" ht="57" thickBot="1">
      <c r="A57" s="31"/>
      <c r="B57" s="31"/>
      <c r="C57" s="58"/>
      <c r="D57" s="31"/>
      <c r="E57" s="31"/>
      <c r="F57" s="42" t="s">
        <v>22</v>
      </c>
      <c r="G57" s="39">
        <f>H57+I57+J57+K57+L57+M57+R57</f>
        <v>7800</v>
      </c>
      <c r="H57" s="39">
        <v>0</v>
      </c>
      <c r="I57" s="59">
        <v>6800</v>
      </c>
      <c r="J57" s="59">
        <v>0</v>
      </c>
      <c r="K57" s="59">
        <v>1000</v>
      </c>
      <c r="L57" s="59">
        <v>0</v>
      </c>
      <c r="M57" s="59">
        <v>0</v>
      </c>
      <c r="N57" s="59"/>
      <c r="O57" s="59">
        <v>1000</v>
      </c>
      <c r="P57" s="59"/>
      <c r="Q57" s="59">
        <v>0</v>
      </c>
      <c r="R57" s="59">
        <v>0</v>
      </c>
      <c r="S57" s="31"/>
      <c r="T57" s="29"/>
      <c r="U57" s="31"/>
      <c r="V57" s="31"/>
      <c r="W57" s="61"/>
      <c r="X57" s="61"/>
      <c r="Y57" s="61"/>
      <c r="Z57" s="61"/>
      <c r="AA57" s="61"/>
      <c r="AB57" s="61"/>
      <c r="AC57" s="62"/>
      <c r="AD57" s="62"/>
      <c r="AE57" s="61"/>
      <c r="AF57" s="61"/>
      <c r="AG57" s="7"/>
    </row>
    <row r="58" spans="1:33" ht="37.5">
      <c r="A58" s="56"/>
      <c r="B58" s="30" t="s">
        <v>107</v>
      </c>
      <c r="C58" s="30">
        <v>2014</v>
      </c>
      <c r="D58" s="30">
        <v>2024</v>
      </c>
      <c r="E58" s="30"/>
      <c r="F58" s="42" t="s">
        <v>14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0" t="s">
        <v>108</v>
      </c>
      <c r="T58" s="50" t="s">
        <v>109</v>
      </c>
      <c r="U58" s="56">
        <v>1</v>
      </c>
      <c r="V58" s="56"/>
      <c r="W58" s="56"/>
      <c r="X58" s="56"/>
      <c r="Y58" s="56"/>
      <c r="Z58" s="56"/>
      <c r="AA58" s="56"/>
      <c r="AB58" s="56"/>
      <c r="AC58" s="56"/>
      <c r="AD58" s="56">
        <v>1</v>
      </c>
      <c r="AE58" s="56"/>
      <c r="AF58" s="56"/>
      <c r="AG58" s="7"/>
    </row>
    <row r="59" spans="1:33" ht="93.75">
      <c r="A59" s="56"/>
      <c r="B59" s="32"/>
      <c r="C59" s="32"/>
      <c r="D59" s="32"/>
      <c r="E59" s="32"/>
      <c r="F59" s="42" t="s">
        <v>21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2"/>
      <c r="T59" s="50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7"/>
    </row>
    <row r="60" spans="1:33" ht="99.75" customHeight="1">
      <c r="A60" s="56"/>
      <c r="B60" s="31"/>
      <c r="C60" s="31"/>
      <c r="D60" s="31"/>
      <c r="E60" s="31"/>
      <c r="F60" s="42" t="s">
        <v>22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1"/>
      <c r="T60" s="50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7"/>
    </row>
    <row r="61" spans="1:33" s="12" customFormat="1" ht="15.75" customHeight="1">
      <c r="A61" s="51"/>
      <c r="B61" s="66" t="s">
        <v>42</v>
      </c>
      <c r="C61" s="67"/>
      <c r="D61" s="30">
        <v>2024</v>
      </c>
      <c r="E61" s="30"/>
      <c r="F61" s="68" t="s">
        <v>14</v>
      </c>
      <c r="G61" s="69"/>
      <c r="H61" s="43"/>
      <c r="I61" s="70">
        <f t="shared" ref="I61:R61" si="20">I62</f>
        <v>0</v>
      </c>
      <c r="J61" s="70">
        <f t="shared" si="20"/>
        <v>0</v>
      </c>
      <c r="K61" s="70">
        <f t="shared" si="20"/>
        <v>0</v>
      </c>
      <c r="L61" s="70">
        <f t="shared" si="20"/>
        <v>0</v>
      </c>
      <c r="M61" s="44">
        <f t="shared" si="20"/>
        <v>0</v>
      </c>
      <c r="N61" s="70">
        <f t="shared" si="20"/>
        <v>0</v>
      </c>
      <c r="O61" s="44"/>
      <c r="P61" s="44"/>
      <c r="Q61" s="70">
        <f t="shared" si="20"/>
        <v>0</v>
      </c>
      <c r="R61" s="70">
        <f t="shared" si="20"/>
        <v>0</v>
      </c>
      <c r="S61" s="30"/>
      <c r="T61" s="50"/>
      <c r="U61" s="32"/>
      <c r="V61" s="32"/>
      <c r="W61" s="32"/>
      <c r="X61" s="32"/>
      <c r="Y61" s="32"/>
      <c r="Z61" s="32"/>
      <c r="AA61" s="32"/>
      <c r="AB61" s="32"/>
      <c r="AC61" s="56"/>
      <c r="AD61" s="56"/>
      <c r="AE61" s="32"/>
      <c r="AF61" s="32"/>
      <c r="AG61" s="11"/>
    </row>
    <row r="62" spans="1:33" ht="93.75">
      <c r="A62" s="55"/>
      <c r="B62" s="71"/>
      <c r="C62" s="20"/>
      <c r="D62" s="32"/>
      <c r="E62" s="32"/>
      <c r="F62" s="42" t="s">
        <v>21</v>
      </c>
      <c r="G62" s="43"/>
      <c r="H62" s="43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32"/>
      <c r="T62" s="56"/>
      <c r="U62" s="32"/>
      <c r="V62" s="32"/>
      <c r="W62" s="32"/>
      <c r="X62" s="32"/>
      <c r="Y62" s="32"/>
      <c r="Z62" s="32"/>
      <c r="AA62" s="32"/>
      <c r="AB62" s="32"/>
      <c r="AC62" s="56"/>
      <c r="AD62" s="56"/>
      <c r="AE62" s="32"/>
      <c r="AF62" s="32"/>
      <c r="AG62" s="7"/>
    </row>
    <row r="63" spans="1:33" ht="56.25">
      <c r="A63" s="55"/>
      <c r="B63" s="72"/>
      <c r="C63" s="20"/>
      <c r="D63" s="31"/>
      <c r="E63" s="31"/>
      <c r="F63" s="42" t="s">
        <v>22</v>
      </c>
      <c r="G63" s="43"/>
      <c r="H63" s="43"/>
      <c r="I63" s="44"/>
      <c r="J63" s="44"/>
      <c r="K63" s="44"/>
      <c r="L63" s="44"/>
      <c r="M63" s="44"/>
      <c r="N63" s="44"/>
      <c r="O63" s="44"/>
      <c r="P63" s="44"/>
      <c r="Q63" s="39"/>
      <c r="R63" s="39"/>
      <c r="S63" s="31"/>
      <c r="T63" s="58"/>
      <c r="U63" s="31"/>
      <c r="V63" s="31"/>
      <c r="W63" s="31"/>
      <c r="X63" s="31"/>
      <c r="Y63" s="31"/>
      <c r="Z63" s="31"/>
      <c r="AA63" s="31"/>
      <c r="AB63" s="31"/>
      <c r="AC63" s="58"/>
      <c r="AD63" s="58"/>
      <c r="AE63" s="31"/>
      <c r="AF63" s="31"/>
      <c r="AG63" s="7"/>
    </row>
    <row r="64" spans="1:33" ht="24" customHeight="1">
      <c r="A64" s="54">
        <v>3</v>
      </c>
      <c r="B64" s="30" t="s">
        <v>75</v>
      </c>
      <c r="C64" s="30">
        <v>2014</v>
      </c>
      <c r="D64" s="30">
        <v>2024</v>
      </c>
      <c r="E64" s="30" t="s">
        <v>36</v>
      </c>
      <c r="F64" s="42" t="s">
        <v>14</v>
      </c>
      <c r="G64" s="39">
        <f>G65+G66</f>
        <v>2835759.3</v>
      </c>
      <c r="H64" s="43">
        <f t="shared" ref="H64:R64" si="21">H65+H66</f>
        <v>2408977.33</v>
      </c>
      <c r="I64" s="43">
        <f t="shared" si="21"/>
        <v>334788.01</v>
      </c>
      <c r="J64" s="43">
        <f t="shared" si="21"/>
        <v>433162.61</v>
      </c>
      <c r="K64" s="43">
        <f t="shared" si="21"/>
        <v>402047.11</v>
      </c>
      <c r="L64" s="43">
        <f t="shared" si="21"/>
        <v>194892.6</v>
      </c>
      <c r="M64" s="43">
        <f t="shared" si="21"/>
        <v>454601.32</v>
      </c>
      <c r="N64" s="43">
        <f>N65+N66</f>
        <v>2042411.29</v>
      </c>
      <c r="O64" s="43">
        <f t="shared" si="21"/>
        <v>1146324.83</v>
      </c>
      <c r="P64" s="43">
        <f t="shared" si="21"/>
        <v>525280</v>
      </c>
      <c r="Q64" s="43">
        <f>Q65+Q66</f>
        <v>556580</v>
      </c>
      <c r="R64" s="43">
        <f t="shared" si="21"/>
        <v>556580</v>
      </c>
      <c r="S64" s="73">
        <f>S68+S77</f>
        <v>0</v>
      </c>
      <c r="T64" s="73">
        <f t="shared" ref="T64:Y64" si="22">T68+T77</f>
        <v>0</v>
      </c>
      <c r="U64" s="73">
        <f t="shared" si="22"/>
        <v>0</v>
      </c>
      <c r="V64" s="73">
        <f t="shared" si="22"/>
        <v>0</v>
      </c>
      <c r="W64" s="73">
        <f t="shared" si="22"/>
        <v>0</v>
      </c>
      <c r="X64" s="73">
        <f t="shared" si="22"/>
        <v>0</v>
      </c>
      <c r="Y64" s="73">
        <f t="shared" si="22"/>
        <v>0</v>
      </c>
      <c r="Z64" s="30"/>
      <c r="AA64" s="30"/>
      <c r="AB64" s="30"/>
      <c r="AC64" s="50"/>
      <c r="AD64" s="50"/>
      <c r="AE64" s="30"/>
      <c r="AF64" s="30"/>
      <c r="AG64" s="7"/>
    </row>
    <row r="65" spans="1:33" ht="93.75">
      <c r="A65" s="54"/>
      <c r="B65" s="32"/>
      <c r="C65" s="32"/>
      <c r="D65" s="32"/>
      <c r="E65" s="32"/>
      <c r="F65" s="42" t="s">
        <v>21</v>
      </c>
      <c r="G65" s="39">
        <f>H65+I65+J65++L65+M65+R65</f>
        <v>2835759.3</v>
      </c>
      <c r="H65" s="39">
        <f>H68+H71+H77+H80+H83+H86+H95</f>
        <v>1314055.33</v>
      </c>
      <c r="I65" s="39">
        <f>I68+I71+I77+I80+I83+I86+I89+I92+I95+I101</f>
        <v>151752.41</v>
      </c>
      <c r="J65" s="39">
        <f>J68+J71+J77+J80+J83+J86+J95</f>
        <v>249797.24000000002</v>
      </c>
      <c r="K65" s="39">
        <f>K68+K71+K77+K80+K83+K86+K95</f>
        <v>316127.51</v>
      </c>
      <c r="L65" s="39">
        <f>L68+L71+L77+L80+L83+L86+L89+L92+L95+L101</f>
        <v>108973</v>
      </c>
      <c r="M65" s="39">
        <f t="shared" ref="M65:R66" si="23">M68+M71+M77+M80+M83+M86+M95</f>
        <v>454601.32</v>
      </c>
      <c r="N65" s="39">
        <f>N68+N71+N77+N80+N83+N86+N89+N92+N95+N101</f>
        <v>1546566.37</v>
      </c>
      <c r="O65" s="39">
        <f t="shared" si="23"/>
        <v>1024103.83</v>
      </c>
      <c r="P65" s="39">
        <f t="shared" si="23"/>
        <v>525280</v>
      </c>
      <c r="Q65" s="39">
        <f>Q68+Q71+Q77+Q80+Q83+Q86+Q95</f>
        <v>556580</v>
      </c>
      <c r="R65" s="39">
        <f t="shared" si="23"/>
        <v>556580</v>
      </c>
      <c r="S65" s="74"/>
      <c r="T65" s="74"/>
      <c r="U65" s="74"/>
      <c r="V65" s="74"/>
      <c r="W65" s="74"/>
      <c r="X65" s="74"/>
      <c r="Y65" s="74"/>
      <c r="Z65" s="32"/>
      <c r="AA65" s="32"/>
      <c r="AB65" s="32"/>
      <c r="AC65" s="56"/>
      <c r="AD65" s="56"/>
      <c r="AE65" s="32"/>
      <c r="AF65" s="32"/>
      <c r="AG65" s="7"/>
    </row>
    <row r="66" spans="1:33" ht="56.25">
      <c r="A66" s="60"/>
      <c r="B66" s="31"/>
      <c r="C66" s="31"/>
      <c r="D66" s="31"/>
      <c r="E66" s="31"/>
      <c r="F66" s="42" t="s">
        <v>22</v>
      </c>
      <c r="G66" s="39">
        <v>0</v>
      </c>
      <c r="H66" s="39">
        <f>H69+H72+H78+H81+H84+H87+H96</f>
        <v>1094922</v>
      </c>
      <c r="I66" s="39">
        <f>I69+I72+I78+I81+I84+I87+I90+I93+I96+I102</f>
        <v>183035.6</v>
      </c>
      <c r="J66" s="39">
        <f>J69+J72+J78+J81+J84+J87+J90+J93+J96+J102</f>
        <v>183365.37</v>
      </c>
      <c r="K66" s="39">
        <f>K69+K72+K78+K81+K84+K87+K96</f>
        <v>85919.6</v>
      </c>
      <c r="L66" s="39">
        <f>L69+L72+L78+L81+L84+L87+L96</f>
        <v>85919.6</v>
      </c>
      <c r="M66" s="39">
        <f t="shared" si="23"/>
        <v>0</v>
      </c>
      <c r="N66" s="39">
        <f>N69+N72+N78+N81+N84+N87+N90+N93+N96+N102</f>
        <v>495844.92000000004</v>
      </c>
      <c r="O66" s="39">
        <f t="shared" si="23"/>
        <v>122221</v>
      </c>
      <c r="P66" s="39">
        <f t="shared" si="23"/>
        <v>0</v>
      </c>
      <c r="Q66" s="39">
        <f>Q69+Q72+Q78+Q81+Q84+Q87+Q96</f>
        <v>0</v>
      </c>
      <c r="R66" s="39">
        <f t="shared" si="23"/>
        <v>0</v>
      </c>
      <c r="S66" s="75"/>
      <c r="T66" s="75"/>
      <c r="U66" s="75"/>
      <c r="V66" s="75"/>
      <c r="W66" s="75"/>
      <c r="X66" s="75"/>
      <c r="Y66" s="75"/>
      <c r="Z66" s="31"/>
      <c r="AA66" s="31"/>
      <c r="AB66" s="31"/>
      <c r="AC66" s="58"/>
      <c r="AD66" s="58"/>
      <c r="AE66" s="31"/>
      <c r="AF66" s="31"/>
      <c r="AG66" s="7"/>
    </row>
    <row r="67" spans="1:33" ht="27.75" customHeight="1">
      <c r="A67" s="38"/>
      <c r="B67" s="38" t="s">
        <v>31</v>
      </c>
      <c r="C67" s="29">
        <v>2014</v>
      </c>
      <c r="D67" s="30">
        <v>2024</v>
      </c>
      <c r="E67" s="40" t="s">
        <v>39</v>
      </c>
      <c r="F67" s="42" t="s">
        <v>14</v>
      </c>
      <c r="G67" s="43">
        <f t="shared" ref="G67:R67" si="24">G68+G69</f>
        <v>1796898.29</v>
      </c>
      <c r="H67" s="43">
        <f t="shared" si="24"/>
        <v>346792.76</v>
      </c>
      <c r="I67" s="48">
        <f t="shared" si="24"/>
        <v>0</v>
      </c>
      <c r="J67" s="48">
        <f t="shared" si="24"/>
        <v>88767.6</v>
      </c>
      <c r="K67" s="48">
        <f t="shared" si="24"/>
        <v>296243.61</v>
      </c>
      <c r="L67" s="48">
        <f t="shared" si="24"/>
        <v>82973</v>
      </c>
      <c r="M67" s="48">
        <f t="shared" si="24"/>
        <v>435541.32</v>
      </c>
      <c r="N67" s="48">
        <f>N68+N69</f>
        <v>1513928.37</v>
      </c>
      <c r="O67" s="48">
        <f>O68+O69+O73+O74</f>
        <v>3104884.23</v>
      </c>
      <c r="P67" s="48">
        <f>P68+P69</f>
        <v>525280</v>
      </c>
      <c r="Q67" s="48">
        <f>Q68+Q69</f>
        <v>546580</v>
      </c>
      <c r="R67" s="48">
        <f t="shared" si="24"/>
        <v>546580</v>
      </c>
      <c r="S67" s="29" t="s">
        <v>47</v>
      </c>
      <c r="T67" s="29" t="s">
        <v>13</v>
      </c>
      <c r="U67" s="29" t="s">
        <v>13</v>
      </c>
      <c r="V67" s="29" t="s">
        <v>13</v>
      </c>
      <c r="W67" s="29" t="s">
        <v>13</v>
      </c>
      <c r="X67" s="29" t="s">
        <v>13</v>
      </c>
      <c r="Y67" s="29" t="s">
        <v>13</v>
      </c>
      <c r="Z67" s="29" t="s">
        <v>13</v>
      </c>
      <c r="AA67" s="29" t="s">
        <v>13</v>
      </c>
      <c r="AB67" s="29" t="s">
        <v>13</v>
      </c>
      <c r="AC67" s="29" t="s">
        <v>13</v>
      </c>
      <c r="AD67" s="29" t="s">
        <v>13</v>
      </c>
      <c r="AE67" s="29" t="s">
        <v>13</v>
      </c>
      <c r="AF67" s="29" t="s">
        <v>13</v>
      </c>
      <c r="AG67" s="7"/>
    </row>
    <row r="68" spans="1:33" ht="93.75">
      <c r="A68" s="38"/>
      <c r="B68" s="38"/>
      <c r="C68" s="29"/>
      <c r="D68" s="32"/>
      <c r="E68" s="45"/>
      <c r="F68" s="42" t="s">
        <v>21</v>
      </c>
      <c r="G68" s="43">
        <f>H68+I68+J68+K68+L68+M68+R68</f>
        <v>1796898.29</v>
      </c>
      <c r="H68" s="43">
        <v>346792.76</v>
      </c>
      <c r="I68" s="48">
        <v>0</v>
      </c>
      <c r="J68" s="48">
        <v>88767.6</v>
      </c>
      <c r="K68" s="48">
        <v>296243.61</v>
      </c>
      <c r="L68" s="48">
        <v>82973</v>
      </c>
      <c r="M68" s="48">
        <v>435541.32</v>
      </c>
      <c r="N68" s="48">
        <v>1513928.37</v>
      </c>
      <c r="O68" s="48">
        <v>999103.83</v>
      </c>
      <c r="P68" s="48">
        <v>525280</v>
      </c>
      <c r="Q68" s="48">
        <v>546580</v>
      </c>
      <c r="R68" s="48">
        <v>546580</v>
      </c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7"/>
    </row>
    <row r="69" spans="1:33" ht="61.5" customHeight="1">
      <c r="A69" s="38"/>
      <c r="B69" s="38"/>
      <c r="C69" s="29"/>
      <c r="D69" s="31"/>
      <c r="E69" s="45"/>
      <c r="F69" s="42" t="s">
        <v>22</v>
      </c>
      <c r="G69" s="39">
        <f>H69+I69+J69+K69+L69+M69+R69</f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/>
      <c r="P69" s="39"/>
      <c r="Q69" s="39">
        <v>0</v>
      </c>
      <c r="R69" s="39">
        <v>0</v>
      </c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7"/>
    </row>
    <row r="70" spans="1:33" ht="31.5" customHeight="1">
      <c r="A70" s="38"/>
      <c r="B70" s="38" t="s">
        <v>76</v>
      </c>
      <c r="C70" s="29">
        <v>2014</v>
      </c>
      <c r="D70" s="30">
        <v>2024</v>
      </c>
      <c r="E70" s="40" t="s">
        <v>39</v>
      </c>
      <c r="F70" s="42" t="s">
        <v>14</v>
      </c>
      <c r="G70" s="43">
        <f t="shared" ref="G70:R70" si="25">G71+G72</f>
        <v>1053000</v>
      </c>
      <c r="H70" s="43">
        <f t="shared" si="25"/>
        <v>1053000</v>
      </c>
      <c r="I70" s="43">
        <f t="shared" si="25"/>
        <v>0</v>
      </c>
      <c r="J70" s="43">
        <f t="shared" si="25"/>
        <v>0</v>
      </c>
      <c r="K70" s="43">
        <f t="shared" si="25"/>
        <v>0</v>
      </c>
      <c r="L70" s="43">
        <f t="shared" si="25"/>
        <v>0</v>
      </c>
      <c r="M70" s="43">
        <f t="shared" si="25"/>
        <v>0</v>
      </c>
      <c r="N70" s="43">
        <f>N71+N72</f>
        <v>0</v>
      </c>
      <c r="O70" s="43"/>
      <c r="P70" s="43"/>
      <c r="Q70" s="43">
        <f>Q71+Q72</f>
        <v>0</v>
      </c>
      <c r="R70" s="43">
        <f t="shared" si="25"/>
        <v>0</v>
      </c>
      <c r="S70" s="29" t="s">
        <v>50</v>
      </c>
      <c r="T70" s="29" t="s">
        <v>51</v>
      </c>
      <c r="U70" s="29" t="s">
        <v>13</v>
      </c>
      <c r="V70" s="29" t="s">
        <v>13</v>
      </c>
      <c r="W70" s="29" t="s">
        <v>13</v>
      </c>
      <c r="X70" s="29" t="s">
        <v>13</v>
      </c>
      <c r="Y70" s="29">
        <v>1</v>
      </c>
      <c r="Z70" s="29">
        <v>3</v>
      </c>
      <c r="AA70" s="29" t="s">
        <v>13</v>
      </c>
      <c r="AB70" s="29" t="s">
        <v>13</v>
      </c>
      <c r="AC70" s="29" t="s">
        <v>13</v>
      </c>
      <c r="AD70" s="29" t="s">
        <v>13</v>
      </c>
      <c r="AE70" s="29" t="s">
        <v>13</v>
      </c>
      <c r="AF70" s="29" t="s">
        <v>13</v>
      </c>
      <c r="AG70" s="7"/>
    </row>
    <row r="71" spans="1:33" ht="93.75">
      <c r="A71" s="38"/>
      <c r="B71" s="38"/>
      <c r="C71" s="29"/>
      <c r="D71" s="32"/>
      <c r="E71" s="45"/>
      <c r="F71" s="42" t="s">
        <v>21</v>
      </c>
      <c r="G71" s="43">
        <v>0</v>
      </c>
      <c r="H71" s="43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/>
      <c r="P71" s="48"/>
      <c r="Q71" s="48">
        <v>0</v>
      </c>
      <c r="R71" s="48">
        <v>0</v>
      </c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7"/>
    </row>
    <row r="72" spans="1:33" ht="96.75" customHeight="1">
      <c r="A72" s="38"/>
      <c r="B72" s="38"/>
      <c r="C72" s="29"/>
      <c r="D72" s="31"/>
      <c r="E72" s="45"/>
      <c r="F72" s="42" t="s">
        <v>22</v>
      </c>
      <c r="G72" s="39">
        <f>H72+I72+J72+K72+L72+M72+R72</f>
        <v>1053000</v>
      </c>
      <c r="H72" s="39">
        <v>1053000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/>
      <c r="P72" s="59"/>
      <c r="Q72" s="59">
        <v>0</v>
      </c>
      <c r="R72" s="59">
        <v>0</v>
      </c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7"/>
    </row>
    <row r="73" spans="1:33" ht="124.5" customHeight="1">
      <c r="A73" s="52"/>
      <c r="B73" s="52" t="s">
        <v>101</v>
      </c>
      <c r="C73" s="50"/>
      <c r="D73" s="30">
        <v>2024</v>
      </c>
      <c r="E73" s="55"/>
      <c r="F73" s="42" t="s">
        <v>21</v>
      </c>
      <c r="G73" s="39"/>
      <c r="H73" s="39"/>
      <c r="I73" s="59"/>
      <c r="J73" s="59"/>
      <c r="K73" s="59"/>
      <c r="L73" s="59"/>
      <c r="M73" s="59"/>
      <c r="N73" s="59"/>
      <c r="O73" s="59">
        <v>105780.4</v>
      </c>
      <c r="P73" s="59" t="s">
        <v>106</v>
      </c>
      <c r="Q73" s="59"/>
      <c r="R73" s="59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7"/>
    </row>
    <row r="74" spans="1:33" ht="96.75" customHeight="1">
      <c r="A74" s="52"/>
      <c r="B74" s="52"/>
      <c r="C74" s="50"/>
      <c r="D74" s="32"/>
      <c r="E74" s="55"/>
      <c r="F74" s="42" t="s">
        <v>22</v>
      </c>
      <c r="G74" s="39"/>
      <c r="H74" s="39"/>
      <c r="I74" s="59"/>
      <c r="J74" s="59"/>
      <c r="K74" s="59"/>
      <c r="L74" s="59"/>
      <c r="M74" s="59"/>
      <c r="N74" s="59"/>
      <c r="O74" s="59">
        <v>2000000</v>
      </c>
      <c r="P74" s="59"/>
      <c r="Q74" s="59"/>
      <c r="R74" s="59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7"/>
    </row>
    <row r="75" spans="1:33" ht="96.75" customHeight="1">
      <c r="A75" s="52"/>
      <c r="B75" s="52"/>
      <c r="C75" s="50"/>
      <c r="D75" s="31"/>
      <c r="E75" s="55"/>
      <c r="F75" s="42"/>
      <c r="G75" s="39"/>
      <c r="H75" s="3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7"/>
    </row>
    <row r="76" spans="1:33" ht="17.25" customHeight="1">
      <c r="A76" s="40"/>
      <c r="B76" s="40" t="s">
        <v>77</v>
      </c>
      <c r="C76" s="30">
        <v>2014</v>
      </c>
      <c r="D76" s="30">
        <v>2024</v>
      </c>
      <c r="E76" s="40" t="s">
        <v>40</v>
      </c>
      <c r="F76" s="42" t="s">
        <v>14</v>
      </c>
      <c r="G76" s="43">
        <f t="shared" ref="G76:R76" si="26">G77+G78</f>
        <v>165927.88</v>
      </c>
      <c r="H76" s="43">
        <f t="shared" si="26"/>
        <v>14000</v>
      </c>
      <c r="I76" s="44">
        <f t="shared" si="26"/>
        <v>15000</v>
      </c>
      <c r="J76" s="48">
        <f t="shared" si="26"/>
        <v>61983.98</v>
      </c>
      <c r="K76" s="48">
        <f t="shared" si="26"/>
        <v>19883.900000000001</v>
      </c>
      <c r="L76" s="48">
        <f t="shared" si="26"/>
        <v>26000</v>
      </c>
      <c r="M76" s="48">
        <f t="shared" si="26"/>
        <v>19060</v>
      </c>
      <c r="N76" s="44">
        <f>N77+N78</f>
        <v>25000</v>
      </c>
      <c r="O76" s="48">
        <f t="shared" si="26"/>
        <v>25000</v>
      </c>
      <c r="P76" s="48">
        <f t="shared" si="26"/>
        <v>0</v>
      </c>
      <c r="Q76" s="48">
        <f>Q77+Q78</f>
        <v>10000</v>
      </c>
      <c r="R76" s="48">
        <f t="shared" si="26"/>
        <v>10000</v>
      </c>
      <c r="S76" s="30" t="s">
        <v>52</v>
      </c>
      <c r="T76" s="30" t="s">
        <v>53</v>
      </c>
      <c r="U76" s="30"/>
      <c r="V76" s="30">
        <v>59.1</v>
      </c>
      <c r="W76" s="30">
        <v>59.2</v>
      </c>
      <c r="X76" s="30">
        <v>59.3</v>
      </c>
      <c r="Y76" s="30">
        <v>59.4</v>
      </c>
      <c r="Z76" s="30">
        <v>59.5</v>
      </c>
      <c r="AA76" s="30">
        <v>59.6</v>
      </c>
      <c r="AB76" s="30">
        <v>59.6</v>
      </c>
      <c r="AC76" s="30">
        <v>59.6</v>
      </c>
      <c r="AD76" s="30">
        <v>59.6</v>
      </c>
      <c r="AE76" s="30">
        <v>59.7</v>
      </c>
      <c r="AF76" s="30">
        <v>59.7</v>
      </c>
      <c r="AG76" s="7"/>
    </row>
    <row r="77" spans="1:33" ht="93.75">
      <c r="A77" s="45"/>
      <c r="B77" s="45"/>
      <c r="C77" s="32"/>
      <c r="D77" s="32"/>
      <c r="E77" s="45"/>
      <c r="F77" s="42" t="s">
        <v>21</v>
      </c>
      <c r="G77" s="43">
        <f>H77+I77+J77+K77+L77+M77+R77</f>
        <v>165927.88</v>
      </c>
      <c r="H77" s="43">
        <v>14000</v>
      </c>
      <c r="I77" s="44">
        <v>15000</v>
      </c>
      <c r="J77" s="48">
        <v>61983.98</v>
      </c>
      <c r="K77" s="48">
        <v>19883.900000000001</v>
      </c>
      <c r="L77" s="48">
        <v>26000</v>
      </c>
      <c r="M77" s="48">
        <v>19060</v>
      </c>
      <c r="N77" s="44">
        <v>25000</v>
      </c>
      <c r="O77" s="48">
        <v>25000</v>
      </c>
      <c r="P77" s="48"/>
      <c r="Q77" s="48">
        <v>10000</v>
      </c>
      <c r="R77" s="48">
        <v>10000</v>
      </c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7"/>
    </row>
    <row r="78" spans="1:33" ht="56.25">
      <c r="A78" s="45"/>
      <c r="B78" s="45"/>
      <c r="C78" s="32"/>
      <c r="D78" s="31"/>
      <c r="E78" s="45"/>
      <c r="F78" s="42" t="s">
        <v>22</v>
      </c>
      <c r="G78" s="39">
        <f>H78+I78+J78+K78+L78+M78+R78</f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/>
      <c r="P78" s="39"/>
      <c r="Q78" s="39">
        <v>0</v>
      </c>
      <c r="R78" s="39">
        <v>0</v>
      </c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7"/>
    </row>
    <row r="79" spans="1:33" ht="17.25" customHeight="1">
      <c r="A79" s="40"/>
      <c r="B79" s="40" t="s">
        <v>78</v>
      </c>
      <c r="C79" s="30">
        <v>2014</v>
      </c>
      <c r="D79" s="30">
        <v>2024</v>
      </c>
      <c r="E79" s="40" t="s">
        <v>40</v>
      </c>
      <c r="F79" s="42" t="s">
        <v>14</v>
      </c>
      <c r="G79" s="43">
        <f t="shared" ref="G79:R79" si="27">G80+G81</f>
        <v>1041806.67</v>
      </c>
      <c r="H79" s="43">
        <f t="shared" si="27"/>
        <v>913207.01</v>
      </c>
      <c r="I79" s="48">
        <f t="shared" si="27"/>
        <v>29554</v>
      </c>
      <c r="J79" s="48">
        <f t="shared" si="27"/>
        <v>99045.66</v>
      </c>
      <c r="K79" s="48">
        <f t="shared" si="27"/>
        <v>0</v>
      </c>
      <c r="L79" s="48">
        <f t="shared" si="27"/>
        <v>0</v>
      </c>
      <c r="M79" s="48">
        <f t="shared" si="27"/>
        <v>0</v>
      </c>
      <c r="N79" s="48">
        <f>N80+N81</f>
        <v>102499.91</v>
      </c>
      <c r="O79" s="48">
        <f>O80+O81</f>
        <v>0</v>
      </c>
      <c r="P79" s="48"/>
      <c r="Q79" s="48">
        <f>Q80+Q81</f>
        <v>0</v>
      </c>
      <c r="R79" s="48">
        <f t="shared" si="27"/>
        <v>0</v>
      </c>
      <c r="S79" s="30" t="s">
        <v>52</v>
      </c>
      <c r="T79" s="30" t="s">
        <v>53</v>
      </c>
      <c r="U79" s="30"/>
      <c r="V79" s="30">
        <v>59.1</v>
      </c>
      <c r="W79" s="30">
        <v>59.2</v>
      </c>
      <c r="X79" s="30">
        <v>59.3</v>
      </c>
      <c r="Y79" s="30">
        <v>59.4</v>
      </c>
      <c r="Z79" s="30">
        <v>59.5</v>
      </c>
      <c r="AA79" s="30">
        <v>59.6</v>
      </c>
      <c r="AB79" s="30">
        <v>59.6</v>
      </c>
      <c r="AC79" s="30">
        <v>59.6</v>
      </c>
      <c r="AD79" s="30">
        <v>59.6</v>
      </c>
      <c r="AE79" s="30">
        <v>59.7</v>
      </c>
      <c r="AF79" s="30">
        <v>59.7</v>
      </c>
      <c r="AG79" s="7"/>
    </row>
    <row r="80" spans="1:33" ht="93.75">
      <c r="A80" s="45"/>
      <c r="B80" s="45"/>
      <c r="C80" s="32"/>
      <c r="D80" s="32"/>
      <c r="E80" s="45"/>
      <c r="F80" s="42" t="s">
        <v>21</v>
      </c>
      <c r="G80" s="43">
        <f>H80+I80+J80+K80+L80+M80+R80</f>
        <v>1040806.67</v>
      </c>
      <c r="H80" s="43">
        <v>913207.01</v>
      </c>
      <c r="I80" s="48">
        <v>28554</v>
      </c>
      <c r="J80" s="48">
        <v>99045.66</v>
      </c>
      <c r="K80" s="48">
        <v>0</v>
      </c>
      <c r="L80" s="48">
        <v>0</v>
      </c>
      <c r="M80" s="48">
        <v>0</v>
      </c>
      <c r="N80" s="48"/>
      <c r="O80" s="48"/>
      <c r="P80" s="48"/>
      <c r="Q80" s="48">
        <v>0</v>
      </c>
      <c r="R80" s="48">
        <v>0</v>
      </c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7"/>
    </row>
    <row r="81" spans="1:33" ht="56.25">
      <c r="A81" s="45"/>
      <c r="B81" s="45"/>
      <c r="C81" s="32"/>
      <c r="D81" s="31"/>
      <c r="E81" s="45"/>
      <c r="F81" s="52" t="s">
        <v>22</v>
      </c>
      <c r="G81" s="76">
        <f>H81+I81+J81+K81+L81+M81+R81</f>
        <v>1000</v>
      </c>
      <c r="H81" s="76">
        <v>0</v>
      </c>
      <c r="I81" s="76">
        <v>1000</v>
      </c>
      <c r="J81" s="76">
        <v>0</v>
      </c>
      <c r="K81" s="76">
        <v>0</v>
      </c>
      <c r="L81" s="76">
        <v>0</v>
      </c>
      <c r="M81" s="76">
        <v>0</v>
      </c>
      <c r="N81" s="76">
        <v>102499.91</v>
      </c>
      <c r="O81" s="76"/>
      <c r="P81" s="76"/>
      <c r="Q81" s="76">
        <v>0</v>
      </c>
      <c r="R81" s="76">
        <v>0</v>
      </c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7"/>
    </row>
    <row r="82" spans="1:33" ht="17.25" customHeight="1">
      <c r="A82" s="40"/>
      <c r="B82" s="40" t="s">
        <v>79</v>
      </c>
      <c r="C82" s="30">
        <v>2014</v>
      </c>
      <c r="D82" s="30">
        <v>2024</v>
      </c>
      <c r="E82" s="40" t="s">
        <v>40</v>
      </c>
      <c r="F82" s="42" t="s">
        <v>14</v>
      </c>
      <c r="G82" s="43">
        <f t="shared" ref="G82:R82" si="28">G83+G84</f>
        <v>41055.56</v>
      </c>
      <c r="H82" s="43">
        <f t="shared" si="28"/>
        <v>38055.56</v>
      </c>
      <c r="I82" s="48">
        <f t="shared" si="28"/>
        <v>3000</v>
      </c>
      <c r="J82" s="48">
        <f t="shared" si="28"/>
        <v>0</v>
      </c>
      <c r="K82" s="48">
        <f t="shared" si="28"/>
        <v>0</v>
      </c>
      <c r="L82" s="48">
        <f t="shared" si="28"/>
        <v>0</v>
      </c>
      <c r="M82" s="48">
        <f t="shared" si="28"/>
        <v>0</v>
      </c>
      <c r="N82" s="48">
        <f>N83+N84</f>
        <v>0</v>
      </c>
      <c r="O82" s="48"/>
      <c r="P82" s="48"/>
      <c r="Q82" s="48">
        <f>Q83+Q84</f>
        <v>0</v>
      </c>
      <c r="R82" s="48">
        <f t="shared" si="28"/>
        <v>0</v>
      </c>
      <c r="S82" s="30" t="s">
        <v>52</v>
      </c>
      <c r="T82" s="30" t="s">
        <v>53</v>
      </c>
      <c r="U82" s="30"/>
      <c r="V82" s="30">
        <v>59.1</v>
      </c>
      <c r="W82" s="30">
        <v>59.2</v>
      </c>
      <c r="X82" s="30">
        <v>59.3</v>
      </c>
      <c r="Y82" s="30">
        <v>59.4</v>
      </c>
      <c r="Z82" s="30">
        <v>59.5</v>
      </c>
      <c r="AA82" s="30">
        <v>59.6</v>
      </c>
      <c r="AB82" s="30">
        <v>59.6</v>
      </c>
      <c r="AC82" s="30">
        <v>59.6</v>
      </c>
      <c r="AD82" s="30">
        <v>59.6</v>
      </c>
      <c r="AE82" s="30">
        <v>59.7</v>
      </c>
      <c r="AF82" s="30">
        <v>59.7</v>
      </c>
      <c r="AG82" s="7"/>
    </row>
    <row r="83" spans="1:33" ht="93.75">
      <c r="A83" s="45"/>
      <c r="B83" s="45"/>
      <c r="C83" s="32"/>
      <c r="D83" s="32"/>
      <c r="E83" s="45"/>
      <c r="F83" s="42" t="s">
        <v>21</v>
      </c>
      <c r="G83" s="43">
        <f>H83+I83+J83+K83+L83+M83+R83</f>
        <v>38055.56</v>
      </c>
      <c r="H83" s="43">
        <v>38055.56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/>
      <c r="P83" s="48"/>
      <c r="Q83" s="48">
        <v>0</v>
      </c>
      <c r="R83" s="48">
        <v>0</v>
      </c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7"/>
    </row>
    <row r="84" spans="1:33" ht="56.25">
      <c r="A84" s="45"/>
      <c r="B84" s="45"/>
      <c r="C84" s="32"/>
      <c r="D84" s="31"/>
      <c r="E84" s="45"/>
      <c r="F84" s="52" t="s">
        <v>22</v>
      </c>
      <c r="G84" s="76">
        <f>H84+I84+J84+K84+L84+M84+R84</f>
        <v>3000</v>
      </c>
      <c r="H84" s="76">
        <v>0</v>
      </c>
      <c r="I84" s="76">
        <v>3000</v>
      </c>
      <c r="J84" s="76">
        <v>0</v>
      </c>
      <c r="K84" s="76">
        <v>0</v>
      </c>
      <c r="L84" s="76">
        <v>0</v>
      </c>
      <c r="M84" s="76">
        <v>0</v>
      </c>
      <c r="N84" s="76"/>
      <c r="O84" s="76"/>
      <c r="P84" s="76"/>
      <c r="Q84" s="76">
        <v>0</v>
      </c>
      <c r="R84" s="76">
        <v>0</v>
      </c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7"/>
    </row>
    <row r="85" spans="1:33" ht="17.25" customHeight="1">
      <c r="A85" s="40"/>
      <c r="B85" s="40" t="s">
        <v>80</v>
      </c>
      <c r="C85" s="30">
        <v>2014</v>
      </c>
      <c r="D85" s="30">
        <v>2024</v>
      </c>
      <c r="E85" s="40" t="s">
        <v>40</v>
      </c>
      <c r="F85" s="42" t="s">
        <v>14</v>
      </c>
      <c r="G85" s="43">
        <f t="shared" ref="G85:R85" si="29">G86+G87</f>
        <v>2000</v>
      </c>
      <c r="H85" s="43">
        <f t="shared" si="29"/>
        <v>2000</v>
      </c>
      <c r="I85" s="48">
        <f t="shared" si="29"/>
        <v>0</v>
      </c>
      <c r="J85" s="48">
        <f t="shared" si="29"/>
        <v>0</v>
      </c>
      <c r="K85" s="48">
        <f t="shared" si="29"/>
        <v>0</v>
      </c>
      <c r="L85" s="48">
        <f t="shared" si="29"/>
        <v>0</v>
      </c>
      <c r="M85" s="48">
        <f t="shared" si="29"/>
        <v>0</v>
      </c>
      <c r="N85" s="48">
        <f>N86+N87</f>
        <v>0</v>
      </c>
      <c r="O85" s="48"/>
      <c r="P85" s="48"/>
      <c r="Q85" s="48">
        <f>Q86+Q87</f>
        <v>0</v>
      </c>
      <c r="R85" s="48">
        <f t="shared" si="29"/>
        <v>0</v>
      </c>
      <c r="S85" s="30" t="s">
        <v>52</v>
      </c>
      <c r="T85" s="30" t="s">
        <v>53</v>
      </c>
      <c r="U85" s="30"/>
      <c r="V85" s="30">
        <v>59.1</v>
      </c>
      <c r="W85" s="30">
        <v>59.2</v>
      </c>
      <c r="X85" s="30">
        <v>59.3</v>
      </c>
      <c r="Y85" s="30">
        <v>59.4</v>
      </c>
      <c r="Z85" s="30">
        <v>59.5</v>
      </c>
      <c r="AA85" s="30">
        <v>59.6</v>
      </c>
      <c r="AB85" s="30">
        <v>59.6</v>
      </c>
      <c r="AC85" s="30">
        <v>59.6</v>
      </c>
      <c r="AD85" s="30">
        <v>59.6</v>
      </c>
      <c r="AE85" s="30">
        <v>59.7</v>
      </c>
      <c r="AF85" s="30">
        <v>59.7</v>
      </c>
      <c r="AG85" s="7"/>
    </row>
    <row r="86" spans="1:33" ht="93.75">
      <c r="A86" s="45"/>
      <c r="B86" s="45"/>
      <c r="C86" s="32"/>
      <c r="D86" s="32"/>
      <c r="E86" s="45"/>
      <c r="F86" s="42" t="s">
        <v>21</v>
      </c>
      <c r="G86" s="43">
        <f>H86+I86+J86+K86+L86+M86+R86</f>
        <v>2000</v>
      </c>
      <c r="H86" s="43">
        <v>2000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/>
      <c r="P86" s="48"/>
      <c r="Q86" s="48">
        <v>0</v>
      </c>
      <c r="R86" s="48">
        <v>0</v>
      </c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7"/>
    </row>
    <row r="87" spans="1:33" ht="56.25">
      <c r="A87" s="45"/>
      <c r="B87" s="45"/>
      <c r="C87" s="32"/>
      <c r="D87" s="31"/>
      <c r="E87" s="45"/>
      <c r="F87" s="52" t="s">
        <v>22</v>
      </c>
      <c r="G87" s="76">
        <f>H87+I87+J87+K87+L87+M87+R87</f>
        <v>0</v>
      </c>
      <c r="H87" s="76">
        <v>0</v>
      </c>
      <c r="I87" s="76">
        <v>0</v>
      </c>
      <c r="J87" s="76">
        <v>0</v>
      </c>
      <c r="K87" s="76">
        <v>0</v>
      </c>
      <c r="L87" s="76">
        <v>0</v>
      </c>
      <c r="M87" s="76">
        <v>0</v>
      </c>
      <c r="N87" s="76">
        <v>0</v>
      </c>
      <c r="O87" s="76"/>
      <c r="P87" s="76"/>
      <c r="Q87" s="76">
        <v>0</v>
      </c>
      <c r="R87" s="76">
        <v>0</v>
      </c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7"/>
    </row>
    <row r="88" spans="1:33" ht="17.25" customHeight="1">
      <c r="A88" s="40"/>
      <c r="B88" s="40" t="s">
        <v>91</v>
      </c>
      <c r="C88" s="30">
        <v>2014</v>
      </c>
      <c r="D88" s="30">
        <v>2024</v>
      </c>
      <c r="E88" s="40" t="s">
        <v>40</v>
      </c>
      <c r="F88" s="42" t="s">
        <v>14</v>
      </c>
      <c r="G88" s="43">
        <f t="shared" ref="G88:R88" si="30">G89+G90</f>
        <v>122198.41</v>
      </c>
      <c r="H88" s="43">
        <f t="shared" si="30"/>
        <v>0</v>
      </c>
      <c r="I88" s="48">
        <f t="shared" si="30"/>
        <v>108198.41</v>
      </c>
      <c r="J88" s="48">
        <f t="shared" si="30"/>
        <v>0</v>
      </c>
      <c r="K88" s="48">
        <f t="shared" si="30"/>
        <v>14000</v>
      </c>
      <c r="L88" s="48">
        <f t="shared" si="30"/>
        <v>0</v>
      </c>
      <c r="M88" s="48">
        <f t="shared" si="30"/>
        <v>0</v>
      </c>
      <c r="N88" s="48">
        <f>N89+N90</f>
        <v>7638</v>
      </c>
      <c r="O88" s="48"/>
      <c r="P88" s="48"/>
      <c r="Q88" s="48">
        <f>Q89+Q90</f>
        <v>0</v>
      </c>
      <c r="R88" s="48">
        <f t="shared" si="30"/>
        <v>0</v>
      </c>
      <c r="S88" s="30" t="s">
        <v>52</v>
      </c>
      <c r="T88" s="30" t="s">
        <v>53</v>
      </c>
      <c r="U88" s="30"/>
      <c r="V88" s="30">
        <v>59.1</v>
      </c>
      <c r="W88" s="30">
        <v>59.2</v>
      </c>
      <c r="X88" s="30">
        <v>59.3</v>
      </c>
      <c r="Y88" s="30">
        <v>59.4</v>
      </c>
      <c r="Z88" s="30">
        <v>59.5</v>
      </c>
      <c r="AA88" s="30">
        <v>59.6</v>
      </c>
      <c r="AB88" s="30">
        <v>59.6</v>
      </c>
      <c r="AC88" s="30">
        <v>59.6</v>
      </c>
      <c r="AD88" s="30">
        <v>59.6</v>
      </c>
      <c r="AE88" s="30">
        <v>59.7</v>
      </c>
      <c r="AF88" s="30">
        <v>59.7</v>
      </c>
      <c r="AG88" s="7"/>
    </row>
    <row r="89" spans="1:33" ht="93.75">
      <c r="A89" s="45"/>
      <c r="B89" s="45"/>
      <c r="C89" s="32"/>
      <c r="D89" s="32"/>
      <c r="E89" s="45"/>
      <c r="F89" s="42" t="s">
        <v>21</v>
      </c>
      <c r="G89" s="43">
        <f>H89+I89+J89+K89+L89+M89+R89</f>
        <v>122198.41</v>
      </c>
      <c r="H89" s="43">
        <v>0</v>
      </c>
      <c r="I89" s="48">
        <v>108198.41</v>
      </c>
      <c r="J89" s="48">
        <v>0</v>
      </c>
      <c r="K89" s="48">
        <v>14000</v>
      </c>
      <c r="L89" s="48">
        <v>0</v>
      </c>
      <c r="M89" s="48">
        <v>0</v>
      </c>
      <c r="N89" s="48">
        <v>7638</v>
      </c>
      <c r="O89" s="48"/>
      <c r="P89" s="48"/>
      <c r="Q89" s="48">
        <v>0</v>
      </c>
      <c r="R89" s="48">
        <v>0</v>
      </c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7"/>
    </row>
    <row r="90" spans="1:33" ht="56.25">
      <c r="A90" s="45"/>
      <c r="B90" s="45"/>
      <c r="C90" s="32"/>
      <c r="D90" s="31"/>
      <c r="E90" s="45"/>
      <c r="F90" s="52" t="s">
        <v>22</v>
      </c>
      <c r="G90" s="76">
        <f>H90+I90+J90+K90+L90+M90+R90</f>
        <v>0</v>
      </c>
      <c r="H90" s="76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/>
      <c r="P90" s="76"/>
      <c r="Q90" s="76">
        <v>0</v>
      </c>
      <c r="R90" s="76">
        <v>0</v>
      </c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7"/>
    </row>
    <row r="91" spans="1:33" ht="17.25" customHeight="1">
      <c r="A91" s="40"/>
      <c r="B91" s="40" t="s">
        <v>89</v>
      </c>
      <c r="C91" s="30">
        <v>2014</v>
      </c>
      <c r="D91" s="30">
        <v>2024</v>
      </c>
      <c r="E91" s="40" t="s">
        <v>40</v>
      </c>
      <c r="F91" s="42" t="s">
        <v>14</v>
      </c>
      <c r="G91" s="43">
        <f t="shared" ref="G91:R91" si="31">G92+G93</f>
        <v>35962.75</v>
      </c>
      <c r="H91" s="43">
        <f t="shared" si="31"/>
        <v>0</v>
      </c>
      <c r="I91" s="48">
        <f t="shared" si="31"/>
        <v>6781</v>
      </c>
      <c r="J91" s="48">
        <f t="shared" si="31"/>
        <v>0</v>
      </c>
      <c r="K91" s="48">
        <f t="shared" si="31"/>
        <v>6781.75</v>
      </c>
      <c r="L91" s="48">
        <f t="shared" si="31"/>
        <v>22400</v>
      </c>
      <c r="M91" s="48">
        <f t="shared" si="31"/>
        <v>0</v>
      </c>
      <c r="N91" s="48">
        <f>N92+N93</f>
        <v>0</v>
      </c>
      <c r="O91" s="48">
        <f t="shared" si="31"/>
        <v>25500</v>
      </c>
      <c r="P91" s="48"/>
      <c r="Q91" s="48">
        <f>Q92+Q93</f>
        <v>0</v>
      </c>
      <c r="R91" s="48">
        <f t="shared" si="31"/>
        <v>0</v>
      </c>
      <c r="S91" s="30" t="s">
        <v>52</v>
      </c>
      <c r="T91" s="30" t="s">
        <v>53</v>
      </c>
      <c r="U91" s="30"/>
      <c r="V91" s="30">
        <v>59.1</v>
      </c>
      <c r="W91" s="30">
        <v>59.2</v>
      </c>
      <c r="X91" s="30">
        <v>59.3</v>
      </c>
      <c r="Y91" s="30">
        <v>59.4</v>
      </c>
      <c r="Z91" s="30">
        <v>59.5</v>
      </c>
      <c r="AA91" s="30">
        <v>59.6</v>
      </c>
      <c r="AB91" s="30">
        <v>59.6</v>
      </c>
      <c r="AC91" s="30">
        <v>59.6</v>
      </c>
      <c r="AD91" s="30">
        <v>59.6</v>
      </c>
      <c r="AE91" s="30">
        <v>59.7</v>
      </c>
      <c r="AF91" s="30">
        <v>59.7</v>
      </c>
      <c r="AG91" s="7"/>
    </row>
    <row r="92" spans="1:33" ht="93.75">
      <c r="A92" s="45"/>
      <c r="B92" s="45"/>
      <c r="C92" s="32"/>
      <c r="D92" s="32"/>
      <c r="E92" s="45"/>
      <c r="F92" s="42" t="s">
        <v>21</v>
      </c>
      <c r="G92" s="43">
        <f>H92+I92+J92+K92+L92+M92+R92</f>
        <v>0</v>
      </c>
      <c r="H92" s="43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/>
      <c r="P92" s="48"/>
      <c r="Q92" s="48">
        <v>0</v>
      </c>
      <c r="R92" s="48">
        <v>0</v>
      </c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7"/>
    </row>
    <row r="93" spans="1:33" ht="56.25">
      <c r="A93" s="45"/>
      <c r="B93" s="45"/>
      <c r="C93" s="32"/>
      <c r="D93" s="31"/>
      <c r="E93" s="45"/>
      <c r="F93" s="52" t="s">
        <v>22</v>
      </c>
      <c r="G93" s="76">
        <f>H93+I93+J93+K93+L93+M93+R93</f>
        <v>35962.75</v>
      </c>
      <c r="H93" s="76">
        <v>0</v>
      </c>
      <c r="I93" s="76">
        <v>6781</v>
      </c>
      <c r="J93" s="76">
        <v>0</v>
      </c>
      <c r="K93" s="76">
        <v>6781.75</v>
      </c>
      <c r="L93" s="76">
        <v>22400</v>
      </c>
      <c r="M93" s="76">
        <v>0</v>
      </c>
      <c r="N93" s="76"/>
      <c r="O93" s="76">
        <v>25500</v>
      </c>
      <c r="P93" s="76"/>
      <c r="Q93" s="76">
        <v>0</v>
      </c>
      <c r="R93" s="76">
        <v>0</v>
      </c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7"/>
    </row>
    <row r="94" spans="1:33" ht="17.25" customHeight="1">
      <c r="A94" s="40"/>
      <c r="B94" s="40" t="s">
        <v>90</v>
      </c>
      <c r="C94" s="30">
        <v>2014</v>
      </c>
      <c r="D94" s="30">
        <v>2024</v>
      </c>
      <c r="E94" s="40" t="s">
        <v>40</v>
      </c>
      <c r="F94" s="42" t="s">
        <v>14</v>
      </c>
      <c r="G94" s="43">
        <f t="shared" ref="G94:R94" si="32">G95+G96</f>
        <v>362878.6</v>
      </c>
      <c r="H94" s="43">
        <f t="shared" si="32"/>
        <v>41922</v>
      </c>
      <c r="I94" s="48">
        <f t="shared" si="32"/>
        <v>80385</v>
      </c>
      <c r="J94" s="48">
        <f t="shared" si="32"/>
        <v>68732.399999999994</v>
      </c>
      <c r="K94" s="48">
        <f t="shared" si="32"/>
        <v>85919.6</v>
      </c>
      <c r="L94" s="48">
        <f t="shared" si="32"/>
        <v>85919.6</v>
      </c>
      <c r="M94" s="48">
        <f t="shared" si="32"/>
        <v>0</v>
      </c>
      <c r="N94" s="48">
        <f>N95+N96</f>
        <v>111110</v>
      </c>
      <c r="O94" s="48">
        <f>O95+O96</f>
        <v>122221</v>
      </c>
      <c r="P94" s="48"/>
      <c r="Q94" s="48">
        <f>Q95+Q96</f>
        <v>0</v>
      </c>
      <c r="R94" s="48">
        <f t="shared" si="32"/>
        <v>0</v>
      </c>
      <c r="S94" s="30" t="s">
        <v>52</v>
      </c>
      <c r="T94" s="30" t="s">
        <v>53</v>
      </c>
      <c r="U94" s="30"/>
      <c r="V94" s="30">
        <v>59.1</v>
      </c>
      <c r="W94" s="30">
        <v>59.2</v>
      </c>
      <c r="X94" s="30">
        <v>59.3</v>
      </c>
      <c r="Y94" s="30">
        <v>59.4</v>
      </c>
      <c r="Z94" s="30">
        <v>59.5</v>
      </c>
      <c r="AA94" s="30">
        <v>59.6</v>
      </c>
      <c r="AB94" s="30">
        <v>59.6</v>
      </c>
      <c r="AC94" s="30">
        <v>59.6</v>
      </c>
      <c r="AD94" s="30">
        <v>59.6</v>
      </c>
      <c r="AE94" s="30">
        <v>59.7</v>
      </c>
      <c r="AF94" s="30">
        <v>59.7</v>
      </c>
      <c r="AG94" s="7"/>
    </row>
    <row r="95" spans="1:33" ht="93.75">
      <c r="A95" s="45"/>
      <c r="B95" s="45"/>
      <c r="C95" s="32"/>
      <c r="D95" s="32"/>
      <c r="E95" s="45"/>
      <c r="F95" s="42" t="s">
        <v>21</v>
      </c>
      <c r="G95" s="43">
        <f>H95+I95+J95+K95+L95+M95+R95</f>
        <v>0</v>
      </c>
      <c r="H95" s="43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/>
      <c r="P95" s="48"/>
      <c r="Q95" s="48">
        <v>0</v>
      </c>
      <c r="R95" s="48">
        <v>0</v>
      </c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7"/>
    </row>
    <row r="96" spans="1:33" ht="56.25">
      <c r="A96" s="45"/>
      <c r="B96" s="45"/>
      <c r="C96" s="32"/>
      <c r="D96" s="31"/>
      <c r="E96" s="45"/>
      <c r="F96" s="52" t="s">
        <v>22</v>
      </c>
      <c r="G96" s="76">
        <f>H96+I96+J96+K96+L96+M96+R96</f>
        <v>362878.6</v>
      </c>
      <c r="H96" s="76">
        <v>41922</v>
      </c>
      <c r="I96" s="76">
        <v>80385</v>
      </c>
      <c r="J96" s="76">
        <v>68732.399999999994</v>
      </c>
      <c r="K96" s="76">
        <v>85919.6</v>
      </c>
      <c r="L96" s="76">
        <v>85919.6</v>
      </c>
      <c r="M96" s="76">
        <v>0</v>
      </c>
      <c r="N96" s="76">
        <v>111110</v>
      </c>
      <c r="O96" s="76">
        <v>122221</v>
      </c>
      <c r="P96" s="76"/>
      <c r="Q96" s="76">
        <v>0</v>
      </c>
      <c r="R96" s="76">
        <v>0</v>
      </c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7"/>
    </row>
    <row r="97" spans="1:33" ht="37.5">
      <c r="A97" s="55"/>
      <c r="B97" s="38" t="s">
        <v>99</v>
      </c>
      <c r="C97" s="30">
        <v>2014</v>
      </c>
      <c r="D97" s="30">
        <v>2024</v>
      </c>
      <c r="E97" s="40" t="s">
        <v>40</v>
      </c>
      <c r="F97" s="42" t="s">
        <v>14</v>
      </c>
      <c r="G97" s="76"/>
      <c r="H97" s="43">
        <f>H98+H99</f>
        <v>0</v>
      </c>
      <c r="I97" s="48">
        <f>I98+I99</f>
        <v>0</v>
      </c>
      <c r="J97" s="48">
        <f>J98+J99</f>
        <v>1000</v>
      </c>
      <c r="K97" s="48">
        <f>K98+K99</f>
        <v>1000</v>
      </c>
      <c r="L97" s="48">
        <f>L98+L99</f>
        <v>1000</v>
      </c>
      <c r="M97" s="76"/>
      <c r="N97" s="48">
        <f>N98+N99</f>
        <v>1000</v>
      </c>
      <c r="O97" s="48">
        <f>O98+O99</f>
        <v>1000</v>
      </c>
      <c r="P97" s="76"/>
      <c r="Q97" s="76"/>
      <c r="R97" s="7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7"/>
    </row>
    <row r="98" spans="1:33" ht="93.75">
      <c r="A98" s="55"/>
      <c r="B98" s="38"/>
      <c r="C98" s="32"/>
      <c r="D98" s="32"/>
      <c r="E98" s="45"/>
      <c r="F98" s="42" t="s">
        <v>21</v>
      </c>
      <c r="G98" s="76"/>
      <c r="H98" s="43">
        <v>0</v>
      </c>
      <c r="I98" s="48">
        <v>0</v>
      </c>
      <c r="J98" s="48">
        <v>0</v>
      </c>
      <c r="K98" s="48">
        <v>0</v>
      </c>
      <c r="L98" s="48">
        <v>0</v>
      </c>
      <c r="M98" s="76"/>
      <c r="N98" s="48">
        <v>0</v>
      </c>
      <c r="O98" s="76"/>
      <c r="P98" s="76"/>
      <c r="Q98" s="76"/>
      <c r="R98" s="7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7"/>
    </row>
    <row r="99" spans="1:33" ht="200.25" customHeight="1">
      <c r="A99" s="55"/>
      <c r="B99" s="38"/>
      <c r="C99" s="32"/>
      <c r="D99" s="31"/>
      <c r="E99" s="45"/>
      <c r="F99" s="42" t="s">
        <v>22</v>
      </c>
      <c r="G99" s="76"/>
      <c r="H99" s="76">
        <v>0</v>
      </c>
      <c r="I99" s="76">
        <v>0</v>
      </c>
      <c r="J99" s="76">
        <v>1000</v>
      </c>
      <c r="K99" s="76">
        <v>1000</v>
      </c>
      <c r="L99" s="76">
        <v>1000</v>
      </c>
      <c r="M99" s="76"/>
      <c r="N99" s="76">
        <v>1000</v>
      </c>
      <c r="O99" s="76">
        <v>1000</v>
      </c>
      <c r="P99" s="76"/>
      <c r="Q99" s="76"/>
      <c r="R99" s="7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7"/>
    </row>
    <row r="100" spans="1:33" ht="30" customHeight="1">
      <c r="A100" s="30"/>
      <c r="B100" s="30" t="s">
        <v>98</v>
      </c>
      <c r="C100" s="50">
        <v>2014</v>
      </c>
      <c r="D100" s="30">
        <v>2024</v>
      </c>
      <c r="E100" s="30" t="s">
        <v>36</v>
      </c>
      <c r="F100" s="42" t="s">
        <v>14</v>
      </c>
      <c r="G100" s="39">
        <f t="shared" ref="G100:R100" si="33">G101+G102</f>
        <v>477304.67000000004</v>
      </c>
      <c r="H100" s="39">
        <f t="shared" si="33"/>
        <v>0</v>
      </c>
      <c r="I100" s="39">
        <f t="shared" si="33"/>
        <v>91869.6</v>
      </c>
      <c r="J100" s="39">
        <f t="shared" si="33"/>
        <v>114632.97</v>
      </c>
      <c r="K100" s="39">
        <f t="shared" si="33"/>
        <v>91272.1</v>
      </c>
      <c r="L100" s="39">
        <f t="shared" si="33"/>
        <v>179530</v>
      </c>
      <c r="M100" s="39">
        <f t="shared" si="33"/>
        <v>0</v>
      </c>
      <c r="N100" s="39">
        <f>N101+N102</f>
        <v>282235.01</v>
      </c>
      <c r="O100" s="39">
        <f>O101+O102</f>
        <v>379861</v>
      </c>
      <c r="P100" s="39"/>
      <c r="Q100" s="39">
        <f>Q101+Q102</f>
        <v>0</v>
      </c>
      <c r="R100" s="39">
        <f t="shared" si="33"/>
        <v>0</v>
      </c>
      <c r="S100" s="30" t="s">
        <v>48</v>
      </c>
      <c r="T100" s="29" t="s">
        <v>49</v>
      </c>
      <c r="U100" s="30"/>
      <c r="V100" s="30"/>
      <c r="W100" s="30"/>
      <c r="X100" s="30"/>
      <c r="Y100" s="30"/>
      <c r="Z100" s="30"/>
      <c r="AA100" s="30"/>
      <c r="AB100" s="30"/>
      <c r="AC100" s="50"/>
      <c r="AD100" s="50"/>
      <c r="AE100" s="30"/>
      <c r="AF100" s="30"/>
      <c r="AG100" s="7"/>
    </row>
    <row r="101" spans="1:33" ht="93.75">
      <c r="A101" s="32"/>
      <c r="B101" s="32"/>
      <c r="C101" s="56"/>
      <c r="D101" s="32"/>
      <c r="E101" s="32"/>
      <c r="F101" s="42" t="s">
        <v>21</v>
      </c>
      <c r="G101" s="39">
        <f>H101+I101+J101+K101+L101+M101+R101</f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/>
      <c r="P101" s="39"/>
      <c r="Q101" s="39">
        <v>0</v>
      </c>
      <c r="R101" s="39">
        <v>0</v>
      </c>
      <c r="S101" s="32"/>
      <c r="T101" s="29"/>
      <c r="U101" s="32"/>
      <c r="V101" s="32"/>
      <c r="W101" s="32"/>
      <c r="X101" s="32"/>
      <c r="Y101" s="32"/>
      <c r="Z101" s="32"/>
      <c r="AA101" s="32"/>
      <c r="AB101" s="32"/>
      <c r="AC101" s="56"/>
      <c r="AD101" s="56"/>
      <c r="AE101" s="32"/>
      <c r="AF101" s="32"/>
      <c r="AG101" s="7"/>
    </row>
    <row r="102" spans="1:33" ht="57" thickBot="1">
      <c r="A102" s="31"/>
      <c r="B102" s="31"/>
      <c r="C102" s="58"/>
      <c r="D102" s="31"/>
      <c r="E102" s="31"/>
      <c r="F102" s="42" t="s">
        <v>22</v>
      </c>
      <c r="G102" s="39">
        <f>H102+I102+J102+K102+L102+M102+R102</f>
        <v>477304.67000000004</v>
      </c>
      <c r="H102" s="39">
        <v>0</v>
      </c>
      <c r="I102" s="59">
        <v>91869.6</v>
      </c>
      <c r="J102" s="39">
        <v>114632.97</v>
      </c>
      <c r="K102" s="39">
        <v>91272.1</v>
      </c>
      <c r="L102" s="39">
        <v>179530</v>
      </c>
      <c r="M102" s="59">
        <v>0</v>
      </c>
      <c r="N102" s="59">
        <v>282235.01</v>
      </c>
      <c r="O102" s="59">
        <v>379861</v>
      </c>
      <c r="P102" s="59"/>
      <c r="Q102" s="59">
        <v>0</v>
      </c>
      <c r="R102" s="59">
        <v>0</v>
      </c>
      <c r="S102" s="31"/>
      <c r="T102" s="29"/>
      <c r="U102" s="31"/>
      <c r="V102" s="31"/>
      <c r="W102" s="61"/>
      <c r="X102" s="61"/>
      <c r="Y102" s="61"/>
      <c r="Z102" s="61"/>
      <c r="AA102" s="61"/>
      <c r="AB102" s="61"/>
      <c r="AC102" s="62"/>
      <c r="AD102" s="62"/>
      <c r="AE102" s="61"/>
      <c r="AF102" s="61"/>
      <c r="AG102" s="7"/>
    </row>
    <row r="103" spans="1:33" s="14" customFormat="1" ht="37.5">
      <c r="A103" s="30"/>
      <c r="B103" s="66" t="s">
        <v>70</v>
      </c>
      <c r="C103" s="30">
        <v>2014</v>
      </c>
      <c r="D103" s="30">
        <v>2024</v>
      </c>
      <c r="E103" s="30"/>
      <c r="F103" s="42" t="s">
        <v>14</v>
      </c>
      <c r="G103" s="39"/>
      <c r="H103" s="39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13"/>
    </row>
    <row r="104" spans="1:33" ht="93.75">
      <c r="A104" s="32"/>
      <c r="B104" s="71"/>
      <c r="C104" s="32"/>
      <c r="D104" s="32"/>
      <c r="E104" s="32"/>
      <c r="F104" s="42" t="s">
        <v>21</v>
      </c>
      <c r="G104" s="39"/>
      <c r="H104" s="39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7"/>
    </row>
    <row r="105" spans="1:33" ht="55.15" customHeight="1">
      <c r="A105" s="31"/>
      <c r="B105" s="72"/>
      <c r="C105" s="31"/>
      <c r="D105" s="31"/>
      <c r="E105" s="31"/>
      <c r="F105" s="52" t="s">
        <v>22</v>
      </c>
      <c r="G105" s="39"/>
      <c r="H105" s="39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7"/>
    </row>
    <row r="106" spans="1:33" ht="27.6" customHeight="1">
      <c r="A106" s="38">
        <v>4</v>
      </c>
      <c r="B106" s="38" t="s">
        <v>81</v>
      </c>
      <c r="C106" s="29">
        <v>2014</v>
      </c>
      <c r="D106" s="30">
        <v>2024</v>
      </c>
      <c r="E106" s="38" t="s">
        <v>36</v>
      </c>
      <c r="F106" s="42" t="s">
        <v>14</v>
      </c>
      <c r="G106" s="43">
        <f>G107+G108</f>
        <v>9420247.0499999989</v>
      </c>
      <c r="H106" s="43">
        <f t="shared" ref="H106:R106" si="34">H107+H108</f>
        <v>1141514.5900000001</v>
      </c>
      <c r="I106" s="44">
        <f t="shared" si="34"/>
        <v>1504910.9100000001</v>
      </c>
      <c r="J106" s="44">
        <f t="shared" si="34"/>
        <v>1483500.07</v>
      </c>
      <c r="K106" s="44">
        <f t="shared" si="34"/>
        <v>1792028.76</v>
      </c>
      <c r="L106" s="44">
        <f t="shared" si="34"/>
        <v>1716856.97</v>
      </c>
      <c r="M106" s="44">
        <f t="shared" si="34"/>
        <v>1729451.23</v>
      </c>
      <c r="N106" s="44">
        <f>N107+N108</f>
        <v>2310188.0099999998</v>
      </c>
      <c r="O106" s="44">
        <f>O107+O108</f>
        <v>1205090.6399999999</v>
      </c>
      <c r="P106" s="44">
        <f>P107+P108</f>
        <v>528019.68999999994</v>
      </c>
      <c r="Q106" s="44">
        <f>Q107+Q108</f>
        <v>101812.51</v>
      </c>
      <c r="R106" s="44">
        <f t="shared" si="34"/>
        <v>51984.52</v>
      </c>
      <c r="S106" s="29"/>
      <c r="T106" s="29" t="s">
        <v>13</v>
      </c>
      <c r="U106" s="29" t="s">
        <v>13</v>
      </c>
      <c r="V106" s="29" t="s">
        <v>13</v>
      </c>
      <c r="W106" s="29" t="s">
        <v>13</v>
      </c>
      <c r="X106" s="29" t="s">
        <v>13</v>
      </c>
      <c r="Y106" s="29" t="s">
        <v>13</v>
      </c>
      <c r="Z106" s="29" t="s">
        <v>13</v>
      </c>
      <c r="AA106" s="29" t="s">
        <v>13</v>
      </c>
      <c r="AB106" s="29" t="s">
        <v>13</v>
      </c>
      <c r="AC106" s="29" t="s">
        <v>13</v>
      </c>
      <c r="AD106" s="29" t="s">
        <v>13</v>
      </c>
      <c r="AE106" s="29" t="s">
        <v>13</v>
      </c>
      <c r="AF106" s="29" t="s">
        <v>13</v>
      </c>
      <c r="AG106" s="7"/>
    </row>
    <row r="107" spans="1:33" ht="93.75">
      <c r="A107" s="38"/>
      <c r="B107" s="38"/>
      <c r="C107" s="29"/>
      <c r="D107" s="32"/>
      <c r="E107" s="38"/>
      <c r="F107" s="42" t="s">
        <v>21</v>
      </c>
      <c r="G107" s="43">
        <f>H107+I107+J107+K107+L107+M107+R107</f>
        <v>9419047.0499999989</v>
      </c>
      <c r="H107" s="43">
        <f>H110+H113</f>
        <v>1141514.5900000001</v>
      </c>
      <c r="I107" s="44">
        <f t="shared" ref="I107:R107" si="35">I110+I113</f>
        <v>1503710.9100000001</v>
      </c>
      <c r="J107" s="44">
        <f t="shared" si="35"/>
        <v>1483500.07</v>
      </c>
      <c r="K107" s="44">
        <f t="shared" si="35"/>
        <v>1792028.76</v>
      </c>
      <c r="L107" s="44">
        <f t="shared" si="35"/>
        <v>1716856.97</v>
      </c>
      <c r="M107" s="44">
        <f t="shared" si="35"/>
        <v>1729451.23</v>
      </c>
      <c r="N107" s="44">
        <f t="shared" ref="N107:Q108" si="36">N110+N113</f>
        <v>2310188.0099999998</v>
      </c>
      <c r="O107" s="44">
        <f t="shared" si="36"/>
        <v>130085.26</v>
      </c>
      <c r="P107" s="44">
        <f t="shared" si="36"/>
        <v>0</v>
      </c>
      <c r="Q107" s="44">
        <f t="shared" si="36"/>
        <v>101812.51</v>
      </c>
      <c r="R107" s="44">
        <f t="shared" si="35"/>
        <v>51984.52</v>
      </c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7"/>
    </row>
    <row r="108" spans="1:33" ht="56.25">
      <c r="A108" s="38"/>
      <c r="B108" s="38"/>
      <c r="C108" s="29"/>
      <c r="D108" s="31"/>
      <c r="E108" s="38"/>
      <c r="F108" s="42" t="s">
        <v>22</v>
      </c>
      <c r="G108" s="43">
        <f>H108+I108+J108+K108+L108+M108+R108</f>
        <v>1200</v>
      </c>
      <c r="H108" s="39">
        <f>H111+H114</f>
        <v>0</v>
      </c>
      <c r="I108" s="39">
        <f t="shared" ref="I108:R108" si="37">I111+I114</f>
        <v>1200</v>
      </c>
      <c r="J108" s="39">
        <f t="shared" si="37"/>
        <v>0</v>
      </c>
      <c r="K108" s="39">
        <f t="shared" si="37"/>
        <v>0</v>
      </c>
      <c r="L108" s="39">
        <f t="shared" si="37"/>
        <v>0</v>
      </c>
      <c r="M108" s="39">
        <f t="shared" si="37"/>
        <v>0</v>
      </c>
      <c r="N108" s="39">
        <f t="shared" si="36"/>
        <v>0</v>
      </c>
      <c r="O108" s="39">
        <f t="shared" si="36"/>
        <v>1075005.3799999999</v>
      </c>
      <c r="P108" s="39">
        <f t="shared" si="36"/>
        <v>528019.68999999994</v>
      </c>
      <c r="Q108" s="39">
        <f t="shared" si="36"/>
        <v>0</v>
      </c>
      <c r="R108" s="39">
        <f t="shared" si="37"/>
        <v>0</v>
      </c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7"/>
    </row>
    <row r="109" spans="1:33" ht="15.75" customHeight="1">
      <c r="A109" s="38"/>
      <c r="B109" s="38" t="s">
        <v>32</v>
      </c>
      <c r="C109" s="29">
        <v>2014</v>
      </c>
      <c r="D109" s="30">
        <v>2024</v>
      </c>
      <c r="E109" s="38" t="s">
        <v>54</v>
      </c>
      <c r="F109" s="42" t="s">
        <v>14</v>
      </c>
      <c r="G109" s="43">
        <f t="shared" ref="G109:R109" si="38">G110+G111</f>
        <v>9407119.1500000004</v>
      </c>
      <c r="H109" s="43">
        <f t="shared" si="38"/>
        <v>1137527.22</v>
      </c>
      <c r="I109" s="44">
        <f t="shared" si="38"/>
        <v>1500956.55</v>
      </c>
      <c r="J109" s="44">
        <f t="shared" si="38"/>
        <v>1479670.8</v>
      </c>
      <c r="K109" s="44">
        <f t="shared" si="38"/>
        <v>1791629.28</v>
      </c>
      <c r="L109" s="44">
        <f t="shared" si="38"/>
        <v>1715899.55</v>
      </c>
      <c r="M109" s="44">
        <f t="shared" si="38"/>
        <v>1729451.23</v>
      </c>
      <c r="N109" s="44">
        <f>N110+N111</f>
        <v>2310188.0099999998</v>
      </c>
      <c r="O109" s="44">
        <f>O110+O111</f>
        <v>1205090.6399999999</v>
      </c>
      <c r="P109" s="44">
        <f>P110+P111</f>
        <v>528019.68999999994</v>
      </c>
      <c r="Q109" s="44">
        <f>Q110+Q111</f>
        <v>101812.51</v>
      </c>
      <c r="R109" s="44">
        <f t="shared" si="38"/>
        <v>51984.52</v>
      </c>
      <c r="S109" s="29" t="s">
        <v>55</v>
      </c>
      <c r="T109" s="29" t="s">
        <v>53</v>
      </c>
      <c r="U109" s="29"/>
      <c r="V109" s="29">
        <v>100</v>
      </c>
      <c r="W109" s="29">
        <v>100</v>
      </c>
      <c r="X109" s="29">
        <v>100</v>
      </c>
      <c r="Y109" s="29">
        <v>100</v>
      </c>
      <c r="Z109" s="29">
        <v>100</v>
      </c>
      <c r="AA109" s="29">
        <v>100</v>
      </c>
      <c r="AB109" s="29">
        <v>100</v>
      </c>
      <c r="AC109" s="29">
        <v>100</v>
      </c>
      <c r="AD109" s="29">
        <v>100</v>
      </c>
      <c r="AE109" s="29">
        <v>100</v>
      </c>
      <c r="AF109" s="29">
        <v>100</v>
      </c>
      <c r="AG109" s="7"/>
    </row>
    <row r="110" spans="1:33" ht="93.75">
      <c r="A110" s="38"/>
      <c r="B110" s="38"/>
      <c r="C110" s="29"/>
      <c r="D110" s="32"/>
      <c r="E110" s="38"/>
      <c r="F110" s="42" t="s">
        <v>21</v>
      </c>
      <c r="G110" s="43">
        <f>H110+I110+J110+K110+L110+M110+R110</f>
        <v>9405919.1500000004</v>
      </c>
      <c r="H110" s="43">
        <v>1137527.22</v>
      </c>
      <c r="I110" s="44">
        <v>1499756.55</v>
      </c>
      <c r="J110" s="44">
        <v>1479670.8</v>
      </c>
      <c r="K110" s="44">
        <v>1791629.28</v>
      </c>
      <c r="L110" s="44">
        <v>1715899.55</v>
      </c>
      <c r="M110" s="44">
        <v>1729451.23</v>
      </c>
      <c r="N110" s="44">
        <v>2310188.0099999998</v>
      </c>
      <c r="O110" s="44">
        <v>130085.26</v>
      </c>
      <c r="P110" s="44"/>
      <c r="Q110" s="44">
        <v>101812.51</v>
      </c>
      <c r="R110" s="44">
        <v>51984.52</v>
      </c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7"/>
    </row>
    <row r="111" spans="1:33" ht="39" customHeight="1">
      <c r="A111" s="38"/>
      <c r="B111" s="38"/>
      <c r="C111" s="29"/>
      <c r="D111" s="31"/>
      <c r="E111" s="38"/>
      <c r="F111" s="42" t="s">
        <v>22</v>
      </c>
      <c r="G111" s="43">
        <f>H111+I111+J111+K111+L111+M111+R111</f>
        <v>1200</v>
      </c>
      <c r="H111" s="39">
        <v>0</v>
      </c>
      <c r="I111" s="39">
        <v>1200</v>
      </c>
      <c r="J111" s="39">
        <v>0</v>
      </c>
      <c r="K111" s="39">
        <v>0</v>
      </c>
      <c r="L111" s="39">
        <v>0</v>
      </c>
      <c r="M111" s="39">
        <v>0</v>
      </c>
      <c r="N111" s="39"/>
      <c r="O111" s="39">
        <v>1075005.3799999999</v>
      </c>
      <c r="P111" s="39">
        <v>528019.68999999994</v>
      </c>
      <c r="Q111" s="39"/>
      <c r="R111" s="39">
        <v>0</v>
      </c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7"/>
    </row>
    <row r="112" spans="1:33" ht="37.5">
      <c r="A112" s="40"/>
      <c r="B112" s="40" t="s">
        <v>33</v>
      </c>
      <c r="C112" s="30">
        <v>2014</v>
      </c>
      <c r="D112" s="30">
        <v>2024</v>
      </c>
      <c r="E112" s="40" t="s">
        <v>40</v>
      </c>
      <c r="F112" s="42" t="s">
        <v>14</v>
      </c>
      <c r="G112" s="43">
        <f>G113+G114</f>
        <v>13127.9</v>
      </c>
      <c r="H112" s="39">
        <f t="shared" ref="H112:R112" si="39">H113+H114</f>
        <v>3987.37</v>
      </c>
      <c r="I112" s="39">
        <f t="shared" si="39"/>
        <v>3954.36</v>
      </c>
      <c r="J112" s="39">
        <f t="shared" si="39"/>
        <v>3829.27</v>
      </c>
      <c r="K112" s="39">
        <f t="shared" si="39"/>
        <v>399.48</v>
      </c>
      <c r="L112" s="39">
        <f t="shared" si="39"/>
        <v>957.42</v>
      </c>
      <c r="M112" s="39">
        <f t="shared" si="39"/>
        <v>0</v>
      </c>
      <c r="N112" s="39">
        <f>N113+N114</f>
        <v>0</v>
      </c>
      <c r="O112" s="39"/>
      <c r="P112" s="39"/>
      <c r="Q112" s="39">
        <f>Q113+Q114</f>
        <v>0</v>
      </c>
      <c r="R112" s="39">
        <f t="shared" si="39"/>
        <v>0</v>
      </c>
      <c r="S112" s="30" t="s">
        <v>56</v>
      </c>
      <c r="T112" s="29" t="s">
        <v>53</v>
      </c>
      <c r="U112" s="30"/>
      <c r="V112" s="30">
        <v>100</v>
      </c>
      <c r="W112" s="30">
        <v>100</v>
      </c>
      <c r="X112" s="30">
        <v>100</v>
      </c>
      <c r="Y112" s="30">
        <v>100</v>
      </c>
      <c r="Z112" s="30">
        <v>100</v>
      </c>
      <c r="AA112" s="30">
        <v>100</v>
      </c>
      <c r="AB112" s="30">
        <v>100</v>
      </c>
      <c r="AC112" s="30">
        <v>100</v>
      </c>
      <c r="AD112" s="30">
        <v>100</v>
      </c>
      <c r="AE112" s="30">
        <v>100</v>
      </c>
      <c r="AF112" s="30">
        <v>100</v>
      </c>
      <c r="AG112" s="7"/>
    </row>
    <row r="113" spans="1:33" ht="93.75">
      <c r="A113" s="45"/>
      <c r="B113" s="45"/>
      <c r="C113" s="32"/>
      <c r="D113" s="32"/>
      <c r="E113" s="45"/>
      <c r="F113" s="42" t="s">
        <v>21</v>
      </c>
      <c r="G113" s="43">
        <f>H113+I113+J113+K113+L113+M113+R113</f>
        <v>13127.9</v>
      </c>
      <c r="H113" s="39">
        <v>3987.37</v>
      </c>
      <c r="I113" s="39">
        <v>3954.36</v>
      </c>
      <c r="J113" s="39">
        <v>3829.27</v>
      </c>
      <c r="K113" s="39">
        <v>399.48</v>
      </c>
      <c r="L113" s="39">
        <v>957.42</v>
      </c>
      <c r="M113" s="39"/>
      <c r="N113" s="39"/>
      <c r="O113" s="39"/>
      <c r="P113" s="39"/>
      <c r="Q113" s="39"/>
      <c r="R113" s="39"/>
      <c r="S113" s="32"/>
      <c r="T113" s="2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7"/>
    </row>
    <row r="114" spans="1:33" ht="56.25">
      <c r="A114" s="77"/>
      <c r="B114" s="77"/>
      <c r="C114" s="31"/>
      <c r="D114" s="31"/>
      <c r="E114" s="77"/>
      <c r="F114" s="42" t="s">
        <v>22</v>
      </c>
      <c r="G114" s="43">
        <f>H114+I114+J114+K114+L114+M114+R114</f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/>
      <c r="P114" s="39"/>
      <c r="Q114" s="39">
        <v>0</v>
      </c>
      <c r="R114" s="39">
        <v>0</v>
      </c>
      <c r="S114" s="31"/>
      <c r="T114" s="29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7"/>
    </row>
    <row r="115" spans="1:33" ht="15.75" customHeight="1">
      <c r="A115" s="38"/>
      <c r="B115" s="78" t="s">
        <v>58</v>
      </c>
      <c r="C115" s="29">
        <v>2014</v>
      </c>
      <c r="D115" s="30">
        <v>2024</v>
      </c>
      <c r="E115" s="38" t="s">
        <v>36</v>
      </c>
      <c r="F115" s="42" t="s">
        <v>14</v>
      </c>
      <c r="G115" s="43"/>
      <c r="H115" s="43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29"/>
      <c r="T115" s="29" t="s">
        <v>13</v>
      </c>
      <c r="U115" s="29" t="s">
        <v>13</v>
      </c>
      <c r="V115" s="29" t="s">
        <v>13</v>
      </c>
      <c r="W115" s="29" t="s">
        <v>13</v>
      </c>
      <c r="X115" s="29" t="s">
        <v>13</v>
      </c>
      <c r="Y115" s="29" t="s">
        <v>13</v>
      </c>
      <c r="Z115" s="29" t="s">
        <v>13</v>
      </c>
      <c r="AA115" s="29" t="s">
        <v>13</v>
      </c>
      <c r="AB115" s="29" t="s">
        <v>13</v>
      </c>
      <c r="AC115" s="29" t="s">
        <v>13</v>
      </c>
      <c r="AD115" s="29" t="s">
        <v>13</v>
      </c>
      <c r="AE115" s="29" t="s">
        <v>13</v>
      </c>
      <c r="AF115" s="29" t="s">
        <v>13</v>
      </c>
      <c r="AG115" s="7"/>
    </row>
    <row r="116" spans="1:33" ht="93.75">
      <c r="A116" s="38"/>
      <c r="B116" s="78"/>
      <c r="C116" s="29"/>
      <c r="D116" s="32"/>
      <c r="E116" s="38"/>
      <c r="F116" s="42" t="s">
        <v>21</v>
      </c>
      <c r="G116" s="43"/>
      <c r="H116" s="43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7"/>
    </row>
    <row r="117" spans="1:33" ht="56.25">
      <c r="A117" s="38"/>
      <c r="B117" s="78"/>
      <c r="C117" s="29"/>
      <c r="D117" s="31"/>
      <c r="E117" s="38"/>
      <c r="F117" s="42" t="s">
        <v>22</v>
      </c>
      <c r="G117" s="39"/>
      <c r="H117" s="39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7"/>
    </row>
    <row r="118" spans="1:33" ht="37.5">
      <c r="A118" s="79">
        <v>5</v>
      </c>
      <c r="B118" s="40" t="s">
        <v>82</v>
      </c>
      <c r="C118" s="30">
        <v>2014</v>
      </c>
      <c r="D118" s="30">
        <v>2024</v>
      </c>
      <c r="E118" s="40" t="s">
        <v>36</v>
      </c>
      <c r="F118" s="42" t="s">
        <v>14</v>
      </c>
      <c r="G118" s="39">
        <f t="shared" ref="G118:R118" si="40">G119+G120</f>
        <v>9600</v>
      </c>
      <c r="H118" s="39">
        <f t="shared" si="40"/>
        <v>1700</v>
      </c>
      <c r="I118" s="39">
        <f t="shared" si="40"/>
        <v>1900</v>
      </c>
      <c r="J118" s="39">
        <f t="shared" si="40"/>
        <v>2000</v>
      </c>
      <c r="K118" s="39">
        <f t="shared" si="40"/>
        <v>0</v>
      </c>
      <c r="L118" s="39">
        <f t="shared" si="40"/>
        <v>1000</v>
      </c>
      <c r="M118" s="39">
        <f t="shared" si="40"/>
        <v>1000</v>
      </c>
      <c r="N118" s="39">
        <f>N119+N120</f>
        <v>2000</v>
      </c>
      <c r="O118" s="39">
        <f>O119+O120</f>
        <v>0</v>
      </c>
      <c r="P118" s="39">
        <f>P119+P120</f>
        <v>0</v>
      </c>
      <c r="Q118" s="39">
        <f>Q119+Q120</f>
        <v>2000</v>
      </c>
      <c r="R118" s="39">
        <f t="shared" si="40"/>
        <v>2000</v>
      </c>
      <c r="S118" s="30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7"/>
    </row>
    <row r="119" spans="1:33" ht="93.75">
      <c r="A119" s="80"/>
      <c r="B119" s="45"/>
      <c r="C119" s="32"/>
      <c r="D119" s="32"/>
      <c r="E119" s="45"/>
      <c r="F119" s="42" t="s">
        <v>21</v>
      </c>
      <c r="G119" s="39">
        <f>H119+I119+J119+K119+L119+M119+R119</f>
        <v>9600</v>
      </c>
      <c r="H119" s="39">
        <f>H122</f>
        <v>1700</v>
      </c>
      <c r="I119" s="39">
        <f t="shared" ref="I119:R119" si="41">I122</f>
        <v>1900</v>
      </c>
      <c r="J119" s="39">
        <f t="shared" si="41"/>
        <v>2000</v>
      </c>
      <c r="K119" s="39">
        <f t="shared" si="41"/>
        <v>0</v>
      </c>
      <c r="L119" s="39">
        <f t="shared" si="41"/>
        <v>1000</v>
      </c>
      <c r="M119" s="39">
        <f t="shared" si="41"/>
        <v>1000</v>
      </c>
      <c r="N119" s="39">
        <f t="shared" ref="N119:Q120" si="42">N122</f>
        <v>2000</v>
      </c>
      <c r="O119" s="39">
        <f t="shared" si="42"/>
        <v>0</v>
      </c>
      <c r="P119" s="39">
        <f t="shared" si="42"/>
        <v>0</v>
      </c>
      <c r="Q119" s="39">
        <f t="shared" si="42"/>
        <v>2000</v>
      </c>
      <c r="R119" s="39">
        <f t="shared" si="41"/>
        <v>2000</v>
      </c>
      <c r="S119" s="32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7"/>
    </row>
    <row r="120" spans="1:33" ht="56.25">
      <c r="A120" s="81"/>
      <c r="B120" s="77"/>
      <c r="C120" s="31"/>
      <c r="D120" s="31"/>
      <c r="E120" s="77"/>
      <c r="F120" s="42" t="s">
        <v>22</v>
      </c>
      <c r="G120" s="39">
        <f>H120+I120+J120+K120+L120+M120+R120</f>
        <v>0</v>
      </c>
      <c r="H120" s="39">
        <f>H123</f>
        <v>0</v>
      </c>
      <c r="I120" s="39">
        <f t="shared" ref="I120:R120" si="43">I123</f>
        <v>0</v>
      </c>
      <c r="J120" s="39">
        <f t="shared" si="43"/>
        <v>0</v>
      </c>
      <c r="K120" s="39">
        <f t="shared" si="43"/>
        <v>0</v>
      </c>
      <c r="L120" s="39">
        <f t="shared" si="43"/>
        <v>0</v>
      </c>
      <c r="M120" s="39">
        <f t="shared" si="43"/>
        <v>0</v>
      </c>
      <c r="N120" s="39">
        <f t="shared" si="42"/>
        <v>0</v>
      </c>
      <c r="O120" s="39">
        <f t="shared" si="42"/>
        <v>0</v>
      </c>
      <c r="P120" s="39">
        <f t="shared" si="42"/>
        <v>0</v>
      </c>
      <c r="Q120" s="39">
        <f t="shared" si="42"/>
        <v>0</v>
      </c>
      <c r="R120" s="39">
        <f t="shared" si="43"/>
        <v>0</v>
      </c>
      <c r="S120" s="31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7"/>
    </row>
    <row r="121" spans="1:33" ht="17.25" customHeight="1">
      <c r="A121" s="79"/>
      <c r="B121" s="40" t="s">
        <v>23</v>
      </c>
      <c r="C121" s="30">
        <v>2014</v>
      </c>
      <c r="D121" s="30">
        <v>2024</v>
      </c>
      <c r="E121" s="40" t="s">
        <v>36</v>
      </c>
      <c r="F121" s="42" t="s">
        <v>14</v>
      </c>
      <c r="G121" s="39">
        <f t="shared" ref="G121:R121" si="44">G122+G123</f>
        <v>9600</v>
      </c>
      <c r="H121" s="39">
        <f t="shared" si="44"/>
        <v>1700</v>
      </c>
      <c r="I121" s="39">
        <f t="shared" si="44"/>
        <v>1900</v>
      </c>
      <c r="J121" s="39">
        <f t="shared" si="44"/>
        <v>2000</v>
      </c>
      <c r="K121" s="39">
        <f t="shared" si="44"/>
        <v>0</v>
      </c>
      <c r="L121" s="39">
        <f t="shared" si="44"/>
        <v>1000</v>
      </c>
      <c r="M121" s="39">
        <f t="shared" si="44"/>
        <v>1000</v>
      </c>
      <c r="N121" s="39">
        <f>N122+N123</f>
        <v>2000</v>
      </c>
      <c r="O121" s="39">
        <f>O122+O123</f>
        <v>0</v>
      </c>
      <c r="P121" s="39">
        <f>P122+P123</f>
        <v>0</v>
      </c>
      <c r="Q121" s="39">
        <f>Q122+Q123</f>
        <v>2000</v>
      </c>
      <c r="R121" s="39">
        <f t="shared" si="44"/>
        <v>2000</v>
      </c>
      <c r="S121" s="30" t="s">
        <v>57</v>
      </c>
      <c r="T121" s="30"/>
      <c r="U121" s="30"/>
      <c r="V121" s="30">
        <v>1.35</v>
      </c>
      <c r="W121" s="30">
        <v>1.36</v>
      </c>
      <c r="X121" s="30">
        <v>1.37</v>
      </c>
      <c r="Y121" s="30">
        <v>1.38</v>
      </c>
      <c r="Z121" s="30">
        <v>1.39</v>
      </c>
      <c r="AA121" s="30">
        <v>1.4</v>
      </c>
      <c r="AB121" s="30">
        <v>1.4</v>
      </c>
      <c r="AC121" s="30">
        <v>1.4</v>
      </c>
      <c r="AD121" s="30">
        <v>1.4</v>
      </c>
      <c r="AE121" s="30">
        <v>1.41</v>
      </c>
      <c r="AF121" s="30">
        <v>1.41</v>
      </c>
      <c r="AG121" s="7"/>
    </row>
    <row r="122" spans="1:33" ht="93.75">
      <c r="A122" s="80"/>
      <c r="B122" s="80"/>
      <c r="C122" s="32"/>
      <c r="D122" s="32"/>
      <c r="E122" s="45"/>
      <c r="F122" s="42" t="s">
        <v>21</v>
      </c>
      <c r="G122" s="39">
        <f>H122+I122+J122+K122+L122+M122+R122</f>
        <v>9600</v>
      </c>
      <c r="H122" s="39">
        <v>1700</v>
      </c>
      <c r="I122" s="39">
        <v>1900</v>
      </c>
      <c r="J122" s="39">
        <v>2000</v>
      </c>
      <c r="K122" s="39"/>
      <c r="L122" s="39">
        <v>1000</v>
      </c>
      <c r="M122" s="39">
        <v>1000</v>
      </c>
      <c r="N122" s="39">
        <v>2000</v>
      </c>
      <c r="O122" s="39"/>
      <c r="P122" s="39"/>
      <c r="Q122" s="39">
        <v>2000</v>
      </c>
      <c r="R122" s="39">
        <v>2000</v>
      </c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7"/>
    </row>
    <row r="123" spans="1:33" ht="33" customHeight="1">
      <c r="A123" s="81"/>
      <c r="B123" s="81"/>
      <c r="C123" s="31"/>
      <c r="D123" s="31"/>
      <c r="E123" s="77"/>
      <c r="F123" s="42" t="s">
        <v>22</v>
      </c>
      <c r="G123" s="39">
        <f>H123+I123+J123+K123+L123+M123+R123</f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39">
        <v>0</v>
      </c>
      <c r="R123" s="39">
        <v>0</v>
      </c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7"/>
    </row>
    <row r="124" spans="1:33" ht="15.75" customHeight="1">
      <c r="A124" s="38"/>
      <c r="B124" s="78" t="s">
        <v>59</v>
      </c>
      <c r="C124" s="29">
        <v>2014</v>
      </c>
      <c r="D124" s="30">
        <v>2024</v>
      </c>
      <c r="E124" s="38"/>
      <c r="F124" s="42" t="s">
        <v>14</v>
      </c>
      <c r="G124" s="43"/>
      <c r="H124" s="43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29"/>
      <c r="T124" s="29" t="s">
        <v>13</v>
      </c>
      <c r="U124" s="29" t="s">
        <v>13</v>
      </c>
      <c r="V124" s="29" t="s">
        <v>13</v>
      </c>
      <c r="W124" s="29" t="s">
        <v>13</v>
      </c>
      <c r="X124" s="29" t="s">
        <v>13</v>
      </c>
      <c r="Y124" s="29" t="s">
        <v>13</v>
      </c>
      <c r="Z124" s="29" t="s">
        <v>13</v>
      </c>
      <c r="AA124" s="29" t="s">
        <v>13</v>
      </c>
      <c r="AB124" s="29" t="s">
        <v>13</v>
      </c>
      <c r="AC124" s="29" t="s">
        <v>13</v>
      </c>
      <c r="AD124" s="29" t="s">
        <v>13</v>
      </c>
      <c r="AE124" s="29" t="s">
        <v>13</v>
      </c>
      <c r="AF124" s="29" t="s">
        <v>13</v>
      </c>
      <c r="AG124" s="7"/>
    </row>
    <row r="125" spans="1:33" ht="93.75">
      <c r="A125" s="38"/>
      <c r="B125" s="78"/>
      <c r="C125" s="29"/>
      <c r="D125" s="32"/>
      <c r="E125" s="38"/>
      <c r="F125" s="42" t="s">
        <v>21</v>
      </c>
      <c r="G125" s="43"/>
      <c r="H125" s="43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7"/>
    </row>
    <row r="126" spans="1:33" ht="56.25">
      <c r="A126" s="38"/>
      <c r="B126" s="78"/>
      <c r="C126" s="29"/>
      <c r="D126" s="31"/>
      <c r="E126" s="38"/>
      <c r="F126" s="42" t="s">
        <v>22</v>
      </c>
      <c r="G126" s="39"/>
      <c r="H126" s="39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7"/>
    </row>
    <row r="127" spans="1:33" s="10" customFormat="1" ht="20.25" customHeight="1">
      <c r="A127" s="79">
        <v>6</v>
      </c>
      <c r="B127" s="40" t="s">
        <v>34</v>
      </c>
      <c r="C127" s="30">
        <v>2014</v>
      </c>
      <c r="D127" s="30">
        <v>2024</v>
      </c>
      <c r="E127" s="40" t="s">
        <v>36</v>
      </c>
      <c r="F127" s="42" t="s">
        <v>14</v>
      </c>
      <c r="G127" s="39">
        <f t="shared" ref="G127:R127" si="45">G128+G129</f>
        <v>120850.48999999999</v>
      </c>
      <c r="H127" s="39">
        <f t="shared" si="45"/>
        <v>35660.68</v>
      </c>
      <c r="I127" s="39">
        <f t="shared" si="45"/>
        <v>22340.41</v>
      </c>
      <c r="J127" s="39">
        <f t="shared" si="45"/>
        <v>19127.13</v>
      </c>
      <c r="K127" s="39">
        <f t="shared" si="45"/>
        <v>25468.940000000002</v>
      </c>
      <c r="L127" s="39">
        <f t="shared" si="45"/>
        <v>17253.330000000002</v>
      </c>
      <c r="M127" s="39">
        <f t="shared" si="45"/>
        <v>1000</v>
      </c>
      <c r="N127" s="39">
        <f>N128+N129</f>
        <v>25804.699999999997</v>
      </c>
      <c r="O127" s="39">
        <f t="shared" si="45"/>
        <v>17111.62</v>
      </c>
      <c r="P127" s="39">
        <f t="shared" si="45"/>
        <v>0</v>
      </c>
      <c r="Q127" s="39">
        <f>Q128+Q129</f>
        <v>0</v>
      </c>
      <c r="R127" s="39">
        <f t="shared" si="45"/>
        <v>0</v>
      </c>
      <c r="S127" s="30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9"/>
    </row>
    <row r="128" spans="1:33" ht="93.75">
      <c r="A128" s="80"/>
      <c r="B128" s="45"/>
      <c r="C128" s="32"/>
      <c r="D128" s="32"/>
      <c r="E128" s="45"/>
      <c r="F128" s="42" t="s">
        <v>21</v>
      </c>
      <c r="G128" s="39">
        <f>H128+I128+J128+K128+L128+M128+R128</f>
        <v>63543.49</v>
      </c>
      <c r="H128" s="39">
        <f t="shared" ref="H128:R128" si="46">H131+H134+H137</f>
        <v>31660.68</v>
      </c>
      <c r="I128" s="39">
        <f t="shared" si="46"/>
        <v>10020.41</v>
      </c>
      <c r="J128" s="39">
        <f t="shared" si="46"/>
        <v>6154.13</v>
      </c>
      <c r="K128" s="39">
        <f t="shared" si="46"/>
        <v>10312.94</v>
      </c>
      <c r="L128" s="39">
        <f t="shared" si="46"/>
        <v>4395.33</v>
      </c>
      <c r="M128" s="39">
        <f t="shared" si="46"/>
        <v>1000</v>
      </c>
      <c r="N128" s="39">
        <f>N131+N134+N137</f>
        <v>13350.699999999999</v>
      </c>
      <c r="O128" s="39">
        <f>O131+O134+O137</f>
        <v>7691.62</v>
      </c>
      <c r="P128" s="39">
        <f>P131+P134+P137</f>
        <v>0</v>
      </c>
      <c r="Q128" s="39">
        <f>Q131+Q134+Q137</f>
        <v>0</v>
      </c>
      <c r="R128" s="39">
        <f t="shared" si="46"/>
        <v>0</v>
      </c>
      <c r="S128" s="32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7"/>
    </row>
    <row r="129" spans="1:33" ht="56.25">
      <c r="A129" s="81"/>
      <c r="B129" s="77"/>
      <c r="C129" s="31"/>
      <c r="D129" s="31"/>
      <c r="E129" s="77"/>
      <c r="F129" s="42" t="s">
        <v>22</v>
      </c>
      <c r="G129" s="39">
        <f>H129+I129+J129+K129+L129+M129+R129</f>
        <v>57307</v>
      </c>
      <c r="H129" s="39">
        <f t="shared" ref="H129:R129" si="47">H132+H135+H141</f>
        <v>4000</v>
      </c>
      <c r="I129" s="39">
        <f t="shared" si="47"/>
        <v>12320</v>
      </c>
      <c r="J129" s="39">
        <f t="shared" si="47"/>
        <v>12973</v>
      </c>
      <c r="K129" s="39">
        <f t="shared" si="47"/>
        <v>15156</v>
      </c>
      <c r="L129" s="39">
        <f t="shared" si="47"/>
        <v>12858</v>
      </c>
      <c r="M129" s="39">
        <f t="shared" si="47"/>
        <v>0</v>
      </c>
      <c r="N129" s="39">
        <f>N132+N135+N141</f>
        <v>12454</v>
      </c>
      <c r="O129" s="39">
        <f>O132+O135+O141</f>
        <v>9420</v>
      </c>
      <c r="P129" s="39">
        <f>P132+P135+P141</f>
        <v>0</v>
      </c>
      <c r="Q129" s="39">
        <f>Q132+Q135+Q141</f>
        <v>0</v>
      </c>
      <c r="R129" s="39">
        <f t="shared" si="47"/>
        <v>0</v>
      </c>
      <c r="S129" s="31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7"/>
    </row>
    <row r="130" spans="1:33" ht="23.25" customHeight="1">
      <c r="A130" s="79"/>
      <c r="B130" s="40" t="s">
        <v>83</v>
      </c>
      <c r="C130" s="30">
        <v>2014</v>
      </c>
      <c r="D130" s="30">
        <v>2024</v>
      </c>
      <c r="E130" s="40" t="s">
        <v>39</v>
      </c>
      <c r="F130" s="42" t="s">
        <v>14</v>
      </c>
      <c r="G130" s="39">
        <f t="shared" ref="G130:R130" si="48">G131+G132</f>
        <v>29324.38</v>
      </c>
      <c r="H130" s="39">
        <f t="shared" si="48"/>
        <v>1000</v>
      </c>
      <c r="I130" s="39">
        <f t="shared" si="48"/>
        <v>6320</v>
      </c>
      <c r="J130" s="39">
        <f t="shared" si="48"/>
        <v>5903.58</v>
      </c>
      <c r="K130" s="39">
        <f t="shared" si="48"/>
        <v>7070.6</v>
      </c>
      <c r="L130" s="39">
        <f t="shared" si="48"/>
        <v>8530.2000000000007</v>
      </c>
      <c r="M130" s="39">
        <f t="shared" si="48"/>
        <v>500</v>
      </c>
      <c r="N130" s="39">
        <f>N131+N132</f>
        <v>10058.74</v>
      </c>
      <c r="O130" s="39">
        <f t="shared" si="48"/>
        <v>10754.14</v>
      </c>
      <c r="P130" s="39">
        <f t="shared" si="48"/>
        <v>0</v>
      </c>
      <c r="Q130" s="39">
        <f>Q131+Q132</f>
        <v>0</v>
      </c>
      <c r="R130" s="39">
        <f t="shared" si="48"/>
        <v>0</v>
      </c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7"/>
    </row>
    <row r="131" spans="1:33" ht="75">
      <c r="A131" s="80"/>
      <c r="B131" s="45"/>
      <c r="C131" s="32"/>
      <c r="D131" s="32"/>
      <c r="E131" s="45"/>
      <c r="F131" s="42" t="s">
        <v>102</v>
      </c>
      <c r="G131" s="39">
        <f>H131+I131+J131+K131+L131+M131+R131</f>
        <v>4086.8</v>
      </c>
      <c r="H131" s="39">
        <v>0</v>
      </c>
      <c r="I131" s="39">
        <v>0</v>
      </c>
      <c r="J131" s="39">
        <v>0</v>
      </c>
      <c r="K131" s="39">
        <v>2414.6</v>
      </c>
      <c r="L131" s="39">
        <v>1172.2</v>
      </c>
      <c r="M131" s="39">
        <v>500</v>
      </c>
      <c r="N131" s="39">
        <v>1176.74</v>
      </c>
      <c r="O131" s="39">
        <v>1334.14</v>
      </c>
      <c r="P131" s="39"/>
      <c r="Q131" s="39">
        <v>0</v>
      </c>
      <c r="R131" s="39">
        <v>0</v>
      </c>
      <c r="S131" s="30" t="s">
        <v>60</v>
      </c>
      <c r="T131" s="30" t="s">
        <v>53</v>
      </c>
      <c r="U131" s="30"/>
      <c r="V131" s="30">
        <v>100</v>
      </c>
      <c r="W131" s="30">
        <v>100</v>
      </c>
      <c r="X131" s="30">
        <v>100</v>
      </c>
      <c r="Y131" s="30">
        <v>100</v>
      </c>
      <c r="Z131" s="30">
        <v>100</v>
      </c>
      <c r="AA131" s="30">
        <v>100</v>
      </c>
      <c r="AB131" s="30">
        <v>100</v>
      </c>
      <c r="AC131" s="30">
        <v>100</v>
      </c>
      <c r="AD131" s="30">
        <v>100</v>
      </c>
      <c r="AE131" s="30">
        <v>100</v>
      </c>
      <c r="AF131" s="30">
        <v>100</v>
      </c>
      <c r="AG131" s="7"/>
    </row>
    <row r="132" spans="1:33" ht="56.25">
      <c r="A132" s="81"/>
      <c r="B132" s="77"/>
      <c r="C132" s="31"/>
      <c r="D132" s="31"/>
      <c r="E132" s="45"/>
      <c r="F132" s="42" t="s">
        <v>22</v>
      </c>
      <c r="G132" s="39">
        <f>H132+I132+J132+K132+L132+M132+R132</f>
        <v>25237.58</v>
      </c>
      <c r="H132" s="39">
        <v>1000</v>
      </c>
      <c r="I132" s="39">
        <v>6320</v>
      </c>
      <c r="J132" s="39">
        <v>5903.58</v>
      </c>
      <c r="K132" s="39">
        <v>4656</v>
      </c>
      <c r="L132" s="39">
        <v>7358</v>
      </c>
      <c r="M132" s="39">
        <v>0</v>
      </c>
      <c r="N132" s="39">
        <v>8882</v>
      </c>
      <c r="O132" s="39">
        <v>9420</v>
      </c>
      <c r="P132" s="39"/>
      <c r="Q132" s="39">
        <v>0</v>
      </c>
      <c r="R132" s="39">
        <v>0</v>
      </c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7"/>
    </row>
    <row r="133" spans="1:33" ht="27.75" customHeight="1">
      <c r="A133" s="79"/>
      <c r="B133" s="40" t="s">
        <v>35</v>
      </c>
      <c r="C133" s="30">
        <v>2014</v>
      </c>
      <c r="D133" s="30">
        <v>2024</v>
      </c>
      <c r="E133" s="40" t="s">
        <v>39</v>
      </c>
      <c r="F133" s="42" t="s">
        <v>14</v>
      </c>
      <c r="G133" s="39">
        <f t="shared" ref="G133:R133" si="49">G134+G135</f>
        <v>32069.42</v>
      </c>
      <c r="H133" s="39">
        <f t="shared" si="49"/>
        <v>3000</v>
      </c>
      <c r="I133" s="39">
        <f t="shared" si="49"/>
        <v>6000</v>
      </c>
      <c r="J133" s="39">
        <f t="shared" si="49"/>
        <v>7069.42</v>
      </c>
      <c r="K133" s="39">
        <f t="shared" si="49"/>
        <v>10500</v>
      </c>
      <c r="L133" s="39">
        <f t="shared" si="49"/>
        <v>5500</v>
      </c>
      <c r="M133" s="39">
        <f t="shared" si="49"/>
        <v>0</v>
      </c>
      <c r="N133" s="39">
        <f>N134+N135</f>
        <v>3572</v>
      </c>
      <c r="O133" s="39"/>
      <c r="P133" s="39"/>
      <c r="Q133" s="39">
        <f>Q134+Q135</f>
        <v>0</v>
      </c>
      <c r="R133" s="39">
        <f t="shared" si="49"/>
        <v>0</v>
      </c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7"/>
    </row>
    <row r="134" spans="1:33" ht="93.75">
      <c r="A134" s="80"/>
      <c r="B134" s="45"/>
      <c r="C134" s="32"/>
      <c r="D134" s="32"/>
      <c r="E134" s="45"/>
      <c r="F134" s="42" t="s">
        <v>21</v>
      </c>
      <c r="G134" s="39">
        <f>H134+I134+J134+K134+L134+M134+R134</f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/>
      <c r="P134" s="39"/>
      <c r="Q134" s="39">
        <v>0</v>
      </c>
      <c r="R134" s="39">
        <v>0</v>
      </c>
      <c r="S134" s="35" t="s">
        <v>61</v>
      </c>
      <c r="T134" s="35" t="s">
        <v>62</v>
      </c>
      <c r="U134" s="35"/>
      <c r="V134" s="35">
        <v>2</v>
      </c>
      <c r="W134" s="35">
        <v>2</v>
      </c>
      <c r="X134" s="35">
        <v>2</v>
      </c>
      <c r="Y134" s="35">
        <v>2</v>
      </c>
      <c r="Z134" s="35">
        <v>2</v>
      </c>
      <c r="AA134" s="35">
        <v>2</v>
      </c>
      <c r="AB134" s="35">
        <v>2</v>
      </c>
      <c r="AC134" s="35">
        <v>2</v>
      </c>
      <c r="AD134" s="35">
        <v>2</v>
      </c>
      <c r="AE134" s="35">
        <v>2</v>
      </c>
      <c r="AF134" s="35">
        <v>2</v>
      </c>
      <c r="AG134" s="7"/>
    </row>
    <row r="135" spans="1:33" ht="38.25" customHeight="1">
      <c r="A135" s="81"/>
      <c r="B135" s="77"/>
      <c r="C135" s="31"/>
      <c r="D135" s="31"/>
      <c r="E135" s="45"/>
      <c r="F135" s="42" t="s">
        <v>22</v>
      </c>
      <c r="G135" s="39">
        <f>H135+I135+J135+K135+L135+M135+R135</f>
        <v>32069.42</v>
      </c>
      <c r="H135" s="39">
        <v>3000</v>
      </c>
      <c r="I135" s="39">
        <v>6000</v>
      </c>
      <c r="J135" s="39">
        <v>7069.42</v>
      </c>
      <c r="K135" s="39">
        <v>10500</v>
      </c>
      <c r="L135" s="39">
        <v>5500</v>
      </c>
      <c r="M135" s="39">
        <v>0</v>
      </c>
      <c r="N135" s="39">
        <v>3572</v>
      </c>
      <c r="O135" s="39"/>
      <c r="P135" s="39"/>
      <c r="Q135" s="39">
        <v>0</v>
      </c>
      <c r="R135" s="39">
        <v>0</v>
      </c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7"/>
    </row>
    <row r="136" spans="1:33" ht="21" customHeight="1">
      <c r="A136" s="79"/>
      <c r="B136" s="40" t="s">
        <v>84</v>
      </c>
      <c r="C136" s="30">
        <v>2014</v>
      </c>
      <c r="D136" s="30">
        <v>2024</v>
      </c>
      <c r="E136" s="40" t="s">
        <v>39</v>
      </c>
      <c r="F136" s="42" t="s">
        <v>14</v>
      </c>
      <c r="G136" s="39">
        <f t="shared" ref="G136:M136" si="50">G137+G138</f>
        <v>59456.689999999995</v>
      </c>
      <c r="H136" s="39">
        <f t="shared" si="50"/>
        <v>31660.68</v>
      </c>
      <c r="I136" s="39">
        <f t="shared" si="50"/>
        <v>10020.41</v>
      </c>
      <c r="J136" s="39">
        <f t="shared" si="50"/>
        <v>6154.13</v>
      </c>
      <c r="K136" s="39">
        <f t="shared" si="50"/>
        <v>7898.34</v>
      </c>
      <c r="L136" s="39">
        <f t="shared" si="50"/>
        <v>3223.13</v>
      </c>
      <c r="M136" s="39">
        <f t="shared" si="50"/>
        <v>500</v>
      </c>
      <c r="N136" s="39">
        <f>N137+N138</f>
        <v>52973.96</v>
      </c>
      <c r="O136" s="39">
        <f>O137+O138</f>
        <v>20657.48</v>
      </c>
      <c r="P136" s="39">
        <f>P137+P138</f>
        <v>0</v>
      </c>
      <c r="Q136" s="39">
        <f>Q137+Q138</f>
        <v>0</v>
      </c>
      <c r="R136" s="39">
        <f>R137+R138</f>
        <v>0</v>
      </c>
      <c r="S136" s="30" t="s">
        <v>63</v>
      </c>
      <c r="T136" s="30" t="s">
        <v>62</v>
      </c>
      <c r="U136" s="30"/>
      <c r="V136" s="30">
        <v>6</v>
      </c>
      <c r="W136" s="30">
        <v>6</v>
      </c>
      <c r="X136" s="30">
        <v>6</v>
      </c>
      <c r="Y136" s="30">
        <v>6</v>
      </c>
      <c r="Z136" s="30">
        <v>6</v>
      </c>
      <c r="AA136" s="30">
        <v>6</v>
      </c>
      <c r="AB136" s="30">
        <v>6</v>
      </c>
      <c r="AC136" s="50">
        <v>6</v>
      </c>
      <c r="AD136" s="50">
        <v>6</v>
      </c>
      <c r="AE136" s="30">
        <v>6</v>
      </c>
      <c r="AF136" s="30">
        <v>6</v>
      </c>
      <c r="AG136" s="7"/>
    </row>
    <row r="137" spans="1:33" ht="90.75" customHeight="1">
      <c r="A137" s="80"/>
      <c r="B137" s="45"/>
      <c r="C137" s="32"/>
      <c r="D137" s="32"/>
      <c r="E137" s="45"/>
      <c r="F137" s="42" t="s">
        <v>102</v>
      </c>
      <c r="G137" s="39">
        <f>H137+I137+J137+K137+L137+M137+R137</f>
        <v>59456.689999999995</v>
      </c>
      <c r="H137" s="39">
        <v>31660.68</v>
      </c>
      <c r="I137" s="39">
        <v>10020.41</v>
      </c>
      <c r="J137" s="39">
        <v>6154.13</v>
      </c>
      <c r="K137" s="39">
        <v>7898.34</v>
      </c>
      <c r="L137" s="39">
        <v>3223.13</v>
      </c>
      <c r="M137" s="39">
        <v>500</v>
      </c>
      <c r="N137" s="39">
        <v>12173.96</v>
      </c>
      <c r="O137" s="39">
        <v>6357.48</v>
      </c>
      <c r="P137" s="39"/>
      <c r="Q137" s="39">
        <v>0</v>
      </c>
      <c r="R137" s="39">
        <v>0</v>
      </c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56"/>
      <c r="AD137" s="56"/>
      <c r="AE137" s="32"/>
      <c r="AF137" s="32"/>
      <c r="AG137" s="7"/>
    </row>
    <row r="138" spans="1:33" ht="62.25" customHeight="1">
      <c r="A138" s="81"/>
      <c r="B138" s="77"/>
      <c r="C138" s="31"/>
      <c r="D138" s="31"/>
      <c r="E138" s="45"/>
      <c r="F138" s="42" t="s">
        <v>22</v>
      </c>
      <c r="G138" s="39">
        <f>H138+I138+J138+K138+L138+M138+R138</f>
        <v>0</v>
      </c>
      <c r="H138" s="39"/>
      <c r="I138" s="39"/>
      <c r="J138" s="39"/>
      <c r="K138" s="39"/>
      <c r="L138" s="39"/>
      <c r="M138" s="39"/>
      <c r="N138" s="39">
        <v>40800</v>
      </c>
      <c r="O138" s="39">
        <v>14300</v>
      </c>
      <c r="P138" s="39"/>
      <c r="Q138" s="39"/>
      <c r="R138" s="39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58"/>
      <c r="AD138" s="58"/>
      <c r="AE138" s="31"/>
      <c r="AF138" s="31"/>
      <c r="AG138" s="7"/>
    </row>
    <row r="139" spans="1:33" ht="15.75" customHeight="1">
      <c r="A139" s="38"/>
      <c r="B139" s="78" t="s">
        <v>64</v>
      </c>
      <c r="C139" s="29">
        <v>2014</v>
      </c>
      <c r="D139" s="30">
        <v>2024</v>
      </c>
      <c r="E139" s="38"/>
      <c r="F139" s="42" t="s">
        <v>14</v>
      </c>
      <c r="G139" s="43"/>
      <c r="H139" s="43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29"/>
      <c r="T139" s="29" t="s">
        <v>13</v>
      </c>
      <c r="U139" s="29" t="s">
        <v>13</v>
      </c>
      <c r="V139" s="29" t="s">
        <v>13</v>
      </c>
      <c r="W139" s="29" t="s">
        <v>13</v>
      </c>
      <c r="X139" s="29" t="s">
        <v>13</v>
      </c>
      <c r="Y139" s="29" t="s">
        <v>13</v>
      </c>
      <c r="Z139" s="29" t="s">
        <v>13</v>
      </c>
      <c r="AA139" s="29" t="s">
        <v>13</v>
      </c>
      <c r="AB139" s="29" t="s">
        <v>13</v>
      </c>
      <c r="AC139" s="29" t="s">
        <v>13</v>
      </c>
      <c r="AD139" s="29" t="s">
        <v>13</v>
      </c>
      <c r="AE139" s="29" t="s">
        <v>13</v>
      </c>
      <c r="AF139" s="29" t="s">
        <v>13</v>
      </c>
      <c r="AG139" s="7"/>
    </row>
    <row r="140" spans="1:33" ht="93.75">
      <c r="A140" s="38"/>
      <c r="B140" s="78"/>
      <c r="C140" s="29"/>
      <c r="D140" s="32"/>
      <c r="E140" s="38"/>
      <c r="F140" s="42" t="s">
        <v>21</v>
      </c>
      <c r="G140" s="43"/>
      <c r="H140" s="43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7"/>
    </row>
    <row r="141" spans="1:33" ht="56.25">
      <c r="A141" s="38"/>
      <c r="B141" s="78"/>
      <c r="C141" s="29"/>
      <c r="D141" s="31"/>
      <c r="E141" s="38"/>
      <c r="F141" s="42" t="s">
        <v>22</v>
      </c>
      <c r="G141" s="39"/>
      <c r="H141" s="39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7"/>
    </row>
    <row r="142" spans="1:33" s="10" customFormat="1" ht="20.25" customHeight="1">
      <c r="A142" s="79">
        <v>7</v>
      </c>
      <c r="B142" s="40" t="s">
        <v>65</v>
      </c>
      <c r="C142" s="30">
        <v>2014</v>
      </c>
      <c r="D142" s="30">
        <v>2024</v>
      </c>
      <c r="E142" s="40" t="s">
        <v>36</v>
      </c>
      <c r="F142" s="42" t="s">
        <v>14</v>
      </c>
      <c r="G142" s="39">
        <f t="shared" ref="G142:R142" si="51">G143+G144</f>
        <v>276659</v>
      </c>
      <c r="H142" s="39">
        <f t="shared" si="51"/>
        <v>38282</v>
      </c>
      <c r="I142" s="39">
        <f t="shared" si="51"/>
        <v>38038</v>
      </c>
      <c r="J142" s="39">
        <f t="shared" si="51"/>
        <v>34650</v>
      </c>
      <c r="K142" s="39">
        <f t="shared" si="51"/>
        <v>33488</v>
      </c>
      <c r="L142" s="39">
        <f t="shared" si="51"/>
        <v>39706</v>
      </c>
      <c r="M142" s="39">
        <f t="shared" si="51"/>
        <v>39927</v>
      </c>
      <c r="N142" s="39">
        <f>N143+N144</f>
        <v>47427</v>
      </c>
      <c r="O142" s="39">
        <f t="shared" si="51"/>
        <v>47871</v>
      </c>
      <c r="P142" s="39">
        <f t="shared" si="51"/>
        <v>49124</v>
      </c>
      <c r="Q142" s="39">
        <f>Q143+Q144</f>
        <v>50773</v>
      </c>
      <c r="R142" s="39">
        <f t="shared" si="51"/>
        <v>52568</v>
      </c>
      <c r="S142" s="30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9"/>
    </row>
    <row r="143" spans="1:33" ht="93.75">
      <c r="A143" s="80"/>
      <c r="B143" s="45"/>
      <c r="C143" s="32"/>
      <c r="D143" s="32"/>
      <c r="E143" s="45"/>
      <c r="F143" s="42" t="s">
        <v>21</v>
      </c>
      <c r="G143" s="39">
        <f>H143+I143+J143+K143+L143+M143+R143</f>
        <v>0</v>
      </c>
      <c r="H143" s="39">
        <f>I143+J143+K143+L143+M143+R143+S143</f>
        <v>0</v>
      </c>
      <c r="I143" s="39">
        <f>J143+K143+L143+M143+R143+S143+T143</f>
        <v>0</v>
      </c>
      <c r="J143" s="39">
        <f>K143+L143+M143+R143+S143+T143+U143</f>
        <v>0</v>
      </c>
      <c r="K143" s="39">
        <f>L143+M143+R143+S143+T143+U143+V143</f>
        <v>0</v>
      </c>
      <c r="L143" s="39">
        <f>M143+R143+S143+T143+U143+V143+W143</f>
        <v>0</v>
      </c>
      <c r="M143" s="39">
        <f>R143+S143+T143+U143+V143+W143+X143</f>
        <v>0</v>
      </c>
      <c r="N143" s="39">
        <f>O143+P143+R143+S143+W143+X143+Y143</f>
        <v>0</v>
      </c>
      <c r="O143" s="39">
        <f>T143+U143+V143+W143+X143+Y143+Z143</f>
        <v>0</v>
      </c>
      <c r="P143" s="39">
        <f>U143+V143+W143+X143+Y143+Z143+AA143</f>
        <v>0</v>
      </c>
      <c r="Q143" s="39">
        <f>R143+S143+T143+U143+V143+W143+X143</f>
        <v>0</v>
      </c>
      <c r="R143" s="39">
        <f>S143+T143+U143+V143+W143+X143+Y143</f>
        <v>0</v>
      </c>
      <c r="S143" s="32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7"/>
    </row>
    <row r="144" spans="1:33" ht="56.25">
      <c r="A144" s="81"/>
      <c r="B144" s="77"/>
      <c r="C144" s="31"/>
      <c r="D144" s="31"/>
      <c r="E144" s="77"/>
      <c r="F144" s="42" t="s">
        <v>22</v>
      </c>
      <c r="G144" s="39">
        <f>H144+I144+J144+K144+L144+M144+R144</f>
        <v>276659</v>
      </c>
      <c r="H144" s="39">
        <v>38282</v>
      </c>
      <c r="I144" s="39">
        <f t="shared" ref="I144:R144" si="52">I151</f>
        <v>38038</v>
      </c>
      <c r="J144" s="39">
        <f t="shared" si="52"/>
        <v>34650</v>
      </c>
      <c r="K144" s="39">
        <f t="shared" si="52"/>
        <v>33488</v>
      </c>
      <c r="L144" s="39">
        <f t="shared" si="52"/>
        <v>39706</v>
      </c>
      <c r="M144" s="39">
        <f t="shared" si="52"/>
        <v>39927</v>
      </c>
      <c r="N144" s="39">
        <f>N151</f>
        <v>47427</v>
      </c>
      <c r="O144" s="39">
        <f>O151</f>
        <v>47871</v>
      </c>
      <c r="P144" s="39">
        <f>P151</f>
        <v>49124</v>
      </c>
      <c r="Q144" s="39">
        <f>Q151</f>
        <v>50773</v>
      </c>
      <c r="R144" s="39">
        <f t="shared" si="52"/>
        <v>52568</v>
      </c>
      <c r="S144" s="31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7"/>
    </row>
    <row r="145" spans="1:33" ht="32.25" customHeight="1">
      <c r="A145" s="82"/>
      <c r="B145" s="40" t="s">
        <v>66</v>
      </c>
      <c r="C145" s="30">
        <v>2014</v>
      </c>
      <c r="D145" s="30">
        <v>2024</v>
      </c>
      <c r="E145" s="40" t="s">
        <v>40</v>
      </c>
      <c r="F145" s="42" t="s">
        <v>14</v>
      </c>
      <c r="G145" s="39">
        <f>G146+G151</f>
        <v>280047</v>
      </c>
      <c r="H145" s="39">
        <v>38282</v>
      </c>
      <c r="I145" s="39">
        <f t="shared" ref="I145:R145" si="53">I151</f>
        <v>38038</v>
      </c>
      <c r="J145" s="39">
        <f t="shared" si="53"/>
        <v>34650</v>
      </c>
      <c r="K145" s="39">
        <f t="shared" si="53"/>
        <v>33488</v>
      </c>
      <c r="L145" s="39">
        <f t="shared" si="53"/>
        <v>39706</v>
      </c>
      <c r="M145" s="39">
        <f t="shared" si="53"/>
        <v>39927</v>
      </c>
      <c r="N145" s="39">
        <f>N151</f>
        <v>47427</v>
      </c>
      <c r="O145" s="39">
        <f>O151</f>
        <v>47871</v>
      </c>
      <c r="P145" s="39">
        <f>P151</f>
        <v>49124</v>
      </c>
      <c r="Q145" s="39">
        <f>Q151</f>
        <v>50773</v>
      </c>
      <c r="R145" s="39">
        <f t="shared" si="53"/>
        <v>52568</v>
      </c>
      <c r="S145" s="58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7"/>
    </row>
    <row r="146" spans="1:33" ht="33.75" customHeight="1">
      <c r="A146" s="83"/>
      <c r="B146" s="45"/>
      <c r="C146" s="32"/>
      <c r="D146" s="32"/>
      <c r="E146" s="45"/>
      <c r="F146" s="40" t="s">
        <v>21</v>
      </c>
      <c r="G146" s="84"/>
      <c r="H146" s="84"/>
      <c r="I146" s="84"/>
      <c r="J146" s="84"/>
      <c r="K146" s="84"/>
      <c r="L146" s="84"/>
      <c r="M146" s="84"/>
      <c r="N146" s="84"/>
      <c r="O146" s="76"/>
      <c r="P146" s="76"/>
      <c r="Q146" s="84"/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76"/>
      <c r="AC146" s="76"/>
      <c r="AD146" s="76"/>
      <c r="AE146" s="84"/>
      <c r="AF146" s="84"/>
      <c r="AG146" s="7"/>
    </row>
    <row r="147" spans="1:33" ht="41.25" customHeight="1">
      <c r="A147" s="83"/>
      <c r="B147" s="45"/>
      <c r="C147" s="32"/>
      <c r="D147" s="31"/>
      <c r="E147" s="45"/>
      <c r="F147" s="45"/>
      <c r="G147" s="85"/>
      <c r="H147" s="85"/>
      <c r="I147" s="85"/>
      <c r="J147" s="85"/>
      <c r="K147" s="85"/>
      <c r="L147" s="85"/>
      <c r="M147" s="85"/>
      <c r="N147" s="85"/>
      <c r="O147" s="86"/>
      <c r="P147" s="86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6"/>
      <c r="AC147" s="86"/>
      <c r="AD147" s="86"/>
      <c r="AE147" s="85"/>
      <c r="AF147" s="85"/>
      <c r="AG147" s="7"/>
    </row>
    <row r="148" spans="1:33" ht="20.25" customHeight="1">
      <c r="A148" s="83"/>
      <c r="B148" s="45"/>
      <c r="C148" s="32"/>
      <c r="D148" s="30"/>
      <c r="E148" s="45"/>
      <c r="F148" s="45"/>
      <c r="G148" s="85"/>
      <c r="H148" s="85"/>
      <c r="I148" s="85"/>
      <c r="J148" s="85"/>
      <c r="K148" s="85"/>
      <c r="L148" s="85"/>
      <c r="M148" s="85"/>
      <c r="N148" s="85"/>
      <c r="O148" s="86"/>
      <c r="P148" s="86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6"/>
      <c r="AC148" s="86"/>
      <c r="AD148" s="86"/>
      <c r="AE148" s="85"/>
      <c r="AF148" s="85"/>
      <c r="AG148" s="7"/>
    </row>
    <row r="149" spans="1:33" ht="14.45" customHeight="1">
      <c r="A149" s="83"/>
      <c r="B149" s="45"/>
      <c r="C149" s="32"/>
      <c r="D149" s="32"/>
      <c r="E149" s="45"/>
      <c r="F149" s="45"/>
      <c r="G149" s="85"/>
      <c r="H149" s="85"/>
      <c r="I149" s="85"/>
      <c r="J149" s="85"/>
      <c r="K149" s="85"/>
      <c r="L149" s="85"/>
      <c r="M149" s="85"/>
      <c r="N149" s="85"/>
      <c r="O149" s="86"/>
      <c r="P149" s="86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6"/>
      <c r="AC149" s="86"/>
      <c r="AD149" s="86"/>
      <c r="AE149" s="85"/>
      <c r="AF149" s="85"/>
      <c r="AG149" s="7"/>
    </row>
    <row r="150" spans="1:33" ht="0.6" customHeight="1">
      <c r="A150" s="83"/>
      <c r="B150" s="45"/>
      <c r="C150" s="32"/>
      <c r="D150" s="31"/>
      <c r="E150" s="45"/>
      <c r="F150" s="77"/>
      <c r="G150" s="87"/>
      <c r="H150" s="87"/>
      <c r="I150" s="87"/>
      <c r="J150" s="87"/>
      <c r="K150" s="87"/>
      <c r="L150" s="87"/>
      <c r="M150" s="87"/>
      <c r="N150" s="87"/>
      <c r="O150" s="88"/>
      <c r="P150" s="88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8"/>
      <c r="AC150" s="88"/>
      <c r="AD150" s="88"/>
      <c r="AE150" s="87"/>
      <c r="AF150" s="87"/>
      <c r="AG150" s="7"/>
    </row>
    <row r="151" spans="1:33" ht="14.45" customHeight="1">
      <c r="A151" s="83"/>
      <c r="B151" s="45"/>
      <c r="C151" s="32"/>
      <c r="D151" s="30"/>
      <c r="E151" s="45"/>
      <c r="F151" s="40" t="s">
        <v>22</v>
      </c>
      <c r="G151" s="84">
        <f>H151+I151+K151+I151+L151+M151+R151</f>
        <v>280047</v>
      </c>
      <c r="H151" s="84">
        <v>38282</v>
      </c>
      <c r="I151" s="84">
        <v>38038</v>
      </c>
      <c r="J151" s="84">
        <v>34650</v>
      </c>
      <c r="K151" s="84">
        <v>33488</v>
      </c>
      <c r="L151" s="84">
        <v>39706</v>
      </c>
      <c r="M151" s="84">
        <v>39927</v>
      </c>
      <c r="N151" s="84">
        <v>47427</v>
      </c>
      <c r="O151" s="84">
        <v>47871</v>
      </c>
      <c r="P151" s="84">
        <v>49124</v>
      </c>
      <c r="Q151" s="84">
        <v>50773</v>
      </c>
      <c r="R151" s="84">
        <v>52568</v>
      </c>
      <c r="S151" s="84"/>
      <c r="T151" s="84"/>
      <c r="U151" s="84"/>
      <c r="V151" s="84"/>
      <c r="W151" s="84"/>
      <c r="X151" s="84"/>
      <c r="Y151" s="84"/>
      <c r="Z151" s="84"/>
      <c r="AA151" s="84"/>
      <c r="AB151" s="76"/>
      <c r="AC151" s="76"/>
      <c r="AD151" s="76"/>
      <c r="AE151" s="84"/>
      <c r="AF151" s="84"/>
      <c r="AG151" s="7"/>
    </row>
    <row r="152" spans="1:33" ht="31.5" customHeight="1">
      <c r="A152" s="83"/>
      <c r="B152" s="45"/>
      <c r="C152" s="32"/>
      <c r="D152" s="32"/>
      <c r="E152" s="55"/>
      <c r="F152" s="4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6"/>
      <c r="AC152" s="86"/>
      <c r="AD152" s="86"/>
      <c r="AE152" s="85"/>
      <c r="AF152" s="85"/>
      <c r="AG152" s="7"/>
    </row>
    <row r="153" spans="1:33" ht="0.6" customHeight="1">
      <c r="A153" s="89"/>
      <c r="B153" s="77"/>
      <c r="C153" s="31"/>
      <c r="D153" s="31"/>
      <c r="E153" s="55"/>
      <c r="F153" s="7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8"/>
      <c r="AC153" s="88"/>
      <c r="AD153" s="88"/>
      <c r="AE153" s="87"/>
      <c r="AF153" s="87"/>
      <c r="AG153" s="7"/>
    </row>
    <row r="154" spans="1:33" ht="27" customHeight="1">
      <c r="A154" s="79"/>
      <c r="B154" s="78" t="s">
        <v>92</v>
      </c>
      <c r="C154" s="30">
        <v>2014</v>
      </c>
      <c r="D154" s="30">
        <v>2024</v>
      </c>
      <c r="E154" s="40" t="s">
        <v>36</v>
      </c>
      <c r="F154" s="42" t="s">
        <v>14</v>
      </c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7"/>
    </row>
    <row r="155" spans="1:33" ht="93.75">
      <c r="A155" s="80"/>
      <c r="B155" s="78"/>
      <c r="C155" s="32"/>
      <c r="D155" s="32"/>
      <c r="E155" s="45"/>
      <c r="F155" s="42" t="s">
        <v>21</v>
      </c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7"/>
    </row>
    <row r="156" spans="1:33" ht="73.5" customHeight="1">
      <c r="A156" s="81"/>
      <c r="B156" s="78"/>
      <c r="C156" s="31"/>
      <c r="D156" s="31"/>
      <c r="E156" s="77"/>
      <c r="F156" s="42" t="s">
        <v>22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7"/>
    </row>
    <row r="157" spans="1:33" s="2" customFormat="1" ht="31.5" customHeight="1">
      <c r="A157" s="82"/>
      <c r="B157" s="40" t="s">
        <v>85</v>
      </c>
      <c r="C157" s="30">
        <v>2014</v>
      </c>
      <c r="D157" s="30">
        <v>2024</v>
      </c>
      <c r="E157" s="40" t="s">
        <v>36</v>
      </c>
      <c r="F157" s="42" t="s">
        <v>14</v>
      </c>
      <c r="G157" s="39">
        <f>G158+G159</f>
        <v>0</v>
      </c>
      <c r="H157" s="39">
        <f>H158+H159</f>
        <v>0</v>
      </c>
      <c r="I157" s="39">
        <f>I160</f>
        <v>4610</v>
      </c>
      <c r="J157" s="39">
        <f>J160</f>
        <v>0</v>
      </c>
      <c r="K157" s="39">
        <f>K160</f>
        <v>0</v>
      </c>
      <c r="L157" s="39">
        <f>L160</f>
        <v>0</v>
      </c>
      <c r="M157" s="39">
        <v>0</v>
      </c>
      <c r="N157" s="39">
        <f>N160</f>
        <v>0</v>
      </c>
      <c r="O157" s="39">
        <v>0</v>
      </c>
      <c r="P157" s="39">
        <v>0</v>
      </c>
      <c r="Q157" s="39">
        <v>0</v>
      </c>
      <c r="R157" s="39">
        <v>0</v>
      </c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15"/>
    </row>
    <row r="158" spans="1:33" s="2" customFormat="1" ht="46.5" customHeight="1">
      <c r="A158" s="83"/>
      <c r="B158" s="45"/>
      <c r="C158" s="32"/>
      <c r="D158" s="32"/>
      <c r="E158" s="45"/>
      <c r="F158" s="42" t="s">
        <v>21</v>
      </c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15"/>
    </row>
    <row r="159" spans="1:33" s="6" customFormat="1" ht="61.5" customHeight="1" thickBot="1">
      <c r="A159" s="90"/>
      <c r="B159" s="91"/>
      <c r="C159" s="61"/>
      <c r="D159" s="31"/>
      <c r="E159" s="77"/>
      <c r="F159" s="42" t="s">
        <v>22</v>
      </c>
      <c r="G159" s="92">
        <f>H159</f>
        <v>0</v>
      </c>
      <c r="H159" s="92">
        <v>0</v>
      </c>
      <c r="I159" s="92">
        <f>I162</f>
        <v>4610</v>
      </c>
      <c r="J159" s="92">
        <v>0</v>
      </c>
      <c r="K159" s="92">
        <v>0</v>
      </c>
      <c r="L159" s="92">
        <v>0</v>
      </c>
      <c r="M159" s="92">
        <v>0</v>
      </c>
      <c r="N159" s="92">
        <f>N162</f>
        <v>0</v>
      </c>
      <c r="O159" s="92">
        <v>0</v>
      </c>
      <c r="P159" s="92">
        <v>0</v>
      </c>
      <c r="Q159" s="92">
        <v>0</v>
      </c>
      <c r="R159" s="92">
        <v>0</v>
      </c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93"/>
      <c r="AE159" s="93"/>
      <c r="AF159" s="93"/>
      <c r="AG159" s="16"/>
    </row>
    <row r="160" spans="1:33" s="18" customFormat="1" ht="31.5" customHeight="1">
      <c r="A160" s="94"/>
      <c r="B160" s="40" t="s">
        <v>86</v>
      </c>
      <c r="C160" s="95">
        <v>2014</v>
      </c>
      <c r="D160" s="30">
        <v>2024</v>
      </c>
      <c r="E160" s="96" t="s">
        <v>40</v>
      </c>
      <c r="F160" s="42" t="s">
        <v>14</v>
      </c>
      <c r="G160" s="97">
        <f>G161+G162</f>
        <v>0</v>
      </c>
      <c r="H160" s="97">
        <f>H161+H162</f>
        <v>0</v>
      </c>
      <c r="I160" s="97">
        <f>I161+I162</f>
        <v>4610</v>
      </c>
      <c r="J160" s="97">
        <v>0</v>
      </c>
      <c r="K160" s="97">
        <v>0</v>
      </c>
      <c r="L160" s="97">
        <v>0</v>
      </c>
      <c r="M160" s="97">
        <v>0</v>
      </c>
      <c r="N160" s="97">
        <f>N161+N162</f>
        <v>0</v>
      </c>
      <c r="O160" s="97">
        <v>0</v>
      </c>
      <c r="P160" s="97">
        <v>0</v>
      </c>
      <c r="Q160" s="97">
        <v>0</v>
      </c>
      <c r="R160" s="97">
        <v>0</v>
      </c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  <c r="AF160" s="98"/>
      <c r="AG160" s="17"/>
    </row>
    <row r="161" spans="1:33" s="2" customFormat="1" ht="48.75" customHeight="1">
      <c r="A161" s="83"/>
      <c r="B161" s="45"/>
      <c r="C161" s="32"/>
      <c r="D161" s="32"/>
      <c r="E161" s="45"/>
      <c r="F161" s="42" t="s">
        <v>21</v>
      </c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15"/>
    </row>
    <row r="162" spans="1:33" s="6" customFormat="1" ht="49.5" customHeight="1" thickBot="1">
      <c r="A162" s="90"/>
      <c r="B162" s="77"/>
      <c r="C162" s="61"/>
      <c r="D162" s="31"/>
      <c r="E162" s="91"/>
      <c r="F162" s="42" t="s">
        <v>22</v>
      </c>
      <c r="G162" s="92">
        <f>H162</f>
        <v>0</v>
      </c>
      <c r="H162" s="92">
        <v>0</v>
      </c>
      <c r="I162" s="92">
        <v>4610</v>
      </c>
      <c r="J162" s="92">
        <v>0</v>
      </c>
      <c r="K162" s="92">
        <v>0</v>
      </c>
      <c r="L162" s="92">
        <v>0</v>
      </c>
      <c r="M162" s="92"/>
      <c r="N162" s="92"/>
      <c r="O162" s="92"/>
      <c r="P162" s="92"/>
      <c r="Q162" s="92"/>
      <c r="R162" s="92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  <c r="AF162" s="93"/>
      <c r="AG162" s="16"/>
    </row>
    <row r="163" spans="1:33" ht="27" customHeight="1">
      <c r="A163" s="79"/>
      <c r="B163" s="78" t="s">
        <v>93</v>
      </c>
      <c r="C163" s="30">
        <v>2014</v>
      </c>
      <c r="D163" s="30">
        <v>2024</v>
      </c>
      <c r="E163" s="40" t="s">
        <v>36</v>
      </c>
      <c r="F163" s="42" t="s">
        <v>14</v>
      </c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7"/>
    </row>
    <row r="164" spans="1:33" ht="93.75">
      <c r="A164" s="80"/>
      <c r="B164" s="78"/>
      <c r="C164" s="32"/>
      <c r="D164" s="32"/>
      <c r="E164" s="45"/>
      <c r="F164" s="42" t="s">
        <v>21</v>
      </c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7"/>
    </row>
    <row r="165" spans="1:33" ht="73.5" customHeight="1">
      <c r="A165" s="81"/>
      <c r="B165" s="78"/>
      <c r="C165" s="31"/>
      <c r="D165" s="31"/>
      <c r="E165" s="77"/>
      <c r="F165" s="42" t="s">
        <v>22</v>
      </c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7"/>
    </row>
    <row r="166" spans="1:33" s="2" customFormat="1" ht="31.5" customHeight="1">
      <c r="A166" s="82"/>
      <c r="B166" s="40" t="s">
        <v>68</v>
      </c>
      <c r="C166" s="30">
        <v>2014</v>
      </c>
      <c r="D166" s="30">
        <v>2024</v>
      </c>
      <c r="E166" s="40" t="s">
        <v>36</v>
      </c>
      <c r="F166" s="42" t="s">
        <v>14</v>
      </c>
      <c r="G166" s="39">
        <f t="shared" ref="G166:L166" si="54">G167+G168</f>
        <v>175577.1</v>
      </c>
      <c r="H166" s="39">
        <f t="shared" si="54"/>
        <v>175577.1</v>
      </c>
      <c r="I166" s="39">
        <f t="shared" si="54"/>
        <v>164898.56</v>
      </c>
      <c r="J166" s="39">
        <f t="shared" si="54"/>
        <v>132637.1</v>
      </c>
      <c r="K166" s="39">
        <f t="shared" si="54"/>
        <v>65396.2</v>
      </c>
      <c r="L166" s="39">
        <f t="shared" si="54"/>
        <v>33954.300000000003</v>
      </c>
      <c r="M166" s="39">
        <v>0</v>
      </c>
      <c r="N166" s="39">
        <f>N167+N168</f>
        <v>0</v>
      </c>
      <c r="O166" s="39"/>
      <c r="P166" s="39"/>
      <c r="Q166" s="39">
        <v>0</v>
      </c>
      <c r="R166" s="39">
        <v>0</v>
      </c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15"/>
    </row>
    <row r="167" spans="1:33" s="2" customFormat="1" ht="46.5" customHeight="1">
      <c r="A167" s="83"/>
      <c r="B167" s="45"/>
      <c r="C167" s="32"/>
      <c r="D167" s="32"/>
      <c r="E167" s="45"/>
      <c r="F167" s="42" t="s">
        <v>21</v>
      </c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15"/>
    </row>
    <row r="168" spans="1:33" s="6" customFormat="1" ht="61.5" customHeight="1" thickBot="1">
      <c r="A168" s="90"/>
      <c r="B168" s="91"/>
      <c r="C168" s="61"/>
      <c r="D168" s="31"/>
      <c r="E168" s="77"/>
      <c r="F168" s="42" t="s">
        <v>22</v>
      </c>
      <c r="G168" s="92">
        <f>H168</f>
        <v>175577.1</v>
      </c>
      <c r="H168" s="92">
        <f>H171</f>
        <v>175577.1</v>
      </c>
      <c r="I168" s="92">
        <f>I171</f>
        <v>164898.56</v>
      </c>
      <c r="J168" s="92">
        <f>J171</f>
        <v>132637.1</v>
      </c>
      <c r="K168" s="92">
        <f>K171</f>
        <v>65396.2</v>
      </c>
      <c r="L168" s="92">
        <f>L171</f>
        <v>33954.300000000003</v>
      </c>
      <c r="M168" s="92">
        <v>0</v>
      </c>
      <c r="N168" s="92">
        <f>N171</f>
        <v>0</v>
      </c>
      <c r="O168" s="92"/>
      <c r="P168" s="92"/>
      <c r="Q168" s="92">
        <v>0</v>
      </c>
      <c r="R168" s="92">
        <v>0</v>
      </c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  <c r="AF168" s="93"/>
      <c r="AG168" s="16"/>
    </row>
    <row r="169" spans="1:33" s="18" customFormat="1" ht="31.5" customHeight="1">
      <c r="A169" s="94"/>
      <c r="B169" s="96" t="s">
        <v>67</v>
      </c>
      <c r="C169" s="95">
        <v>2014</v>
      </c>
      <c r="D169" s="30">
        <v>2024</v>
      </c>
      <c r="E169" s="96" t="s">
        <v>40</v>
      </c>
      <c r="F169" s="42" t="s">
        <v>14</v>
      </c>
      <c r="G169" s="97">
        <f t="shared" ref="G169:L169" si="55">G170+G171</f>
        <v>175577.1</v>
      </c>
      <c r="H169" s="97">
        <f t="shared" si="55"/>
        <v>175577.1</v>
      </c>
      <c r="I169" s="97">
        <f t="shared" si="55"/>
        <v>164898.56</v>
      </c>
      <c r="J169" s="97">
        <f t="shared" si="55"/>
        <v>132637.1</v>
      </c>
      <c r="K169" s="97">
        <f t="shared" si="55"/>
        <v>65396.2</v>
      </c>
      <c r="L169" s="97">
        <f t="shared" si="55"/>
        <v>33954.300000000003</v>
      </c>
      <c r="M169" s="97">
        <v>0</v>
      </c>
      <c r="N169" s="97">
        <f>N170+N171</f>
        <v>0</v>
      </c>
      <c r="O169" s="97"/>
      <c r="P169" s="97"/>
      <c r="Q169" s="97">
        <v>0</v>
      </c>
      <c r="R169" s="97">
        <v>0</v>
      </c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  <c r="AF169" s="98"/>
      <c r="AG169" s="17"/>
    </row>
    <row r="170" spans="1:33" s="2" customFormat="1" ht="48.75" customHeight="1">
      <c r="A170" s="83"/>
      <c r="B170" s="45"/>
      <c r="C170" s="32"/>
      <c r="D170" s="32"/>
      <c r="E170" s="45"/>
      <c r="F170" s="42" t="s">
        <v>21</v>
      </c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15"/>
    </row>
    <row r="171" spans="1:33" s="6" customFormat="1" ht="49.5" customHeight="1" thickBot="1">
      <c r="A171" s="90"/>
      <c r="B171" s="91"/>
      <c r="C171" s="61"/>
      <c r="D171" s="31"/>
      <c r="E171" s="91"/>
      <c r="F171" s="42" t="s">
        <v>22</v>
      </c>
      <c r="G171" s="92">
        <f>H171</f>
        <v>175577.1</v>
      </c>
      <c r="H171" s="92">
        <v>175577.1</v>
      </c>
      <c r="I171" s="92">
        <v>164898.56</v>
      </c>
      <c r="J171" s="92">
        <v>132637.1</v>
      </c>
      <c r="K171" s="92">
        <v>65396.2</v>
      </c>
      <c r="L171" s="92">
        <v>33954.300000000003</v>
      </c>
      <c r="M171" s="92">
        <v>0</v>
      </c>
      <c r="N171" s="92"/>
      <c r="O171" s="92"/>
      <c r="P171" s="92"/>
      <c r="Q171" s="92">
        <v>0</v>
      </c>
      <c r="R171" s="92">
        <v>0</v>
      </c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16"/>
    </row>
    <row r="172" spans="1:33" ht="27" customHeight="1">
      <c r="A172" s="79"/>
      <c r="B172" s="78" t="s">
        <v>95</v>
      </c>
      <c r="C172" s="30">
        <v>2014</v>
      </c>
      <c r="D172" s="30">
        <v>2024</v>
      </c>
      <c r="E172" s="40" t="s">
        <v>36</v>
      </c>
      <c r="F172" s="42" t="s">
        <v>14</v>
      </c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7"/>
    </row>
    <row r="173" spans="1:33" ht="93.75">
      <c r="A173" s="80"/>
      <c r="B173" s="78"/>
      <c r="C173" s="32"/>
      <c r="D173" s="32"/>
      <c r="E173" s="45"/>
      <c r="F173" s="42" t="s">
        <v>21</v>
      </c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7"/>
    </row>
    <row r="174" spans="1:33" ht="73.5" customHeight="1">
      <c r="A174" s="81"/>
      <c r="B174" s="78"/>
      <c r="C174" s="31"/>
      <c r="D174" s="31"/>
      <c r="E174" s="77"/>
      <c r="F174" s="42" t="s">
        <v>22</v>
      </c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7"/>
    </row>
    <row r="175" spans="1:33" s="2" customFormat="1" ht="31.5" customHeight="1">
      <c r="A175" s="82"/>
      <c r="B175" s="40" t="s">
        <v>96</v>
      </c>
      <c r="C175" s="30">
        <v>2014</v>
      </c>
      <c r="D175" s="30">
        <v>2024</v>
      </c>
      <c r="E175" s="40" t="s">
        <v>36</v>
      </c>
      <c r="F175" s="42" t="s">
        <v>14</v>
      </c>
      <c r="G175" s="39">
        <f t="shared" ref="G175:L175" si="56">G176+G177</f>
        <v>0</v>
      </c>
      <c r="H175" s="39">
        <f t="shared" si="56"/>
        <v>0</v>
      </c>
      <c r="I175" s="39">
        <f t="shared" si="56"/>
        <v>0</v>
      </c>
      <c r="J175" s="39">
        <f t="shared" si="56"/>
        <v>0</v>
      </c>
      <c r="K175" s="39">
        <f t="shared" si="56"/>
        <v>0</v>
      </c>
      <c r="L175" s="39">
        <f t="shared" si="56"/>
        <v>0</v>
      </c>
      <c r="M175" s="39">
        <v>0</v>
      </c>
      <c r="N175" s="39">
        <f>N176+N177</f>
        <v>0</v>
      </c>
      <c r="O175" s="39"/>
      <c r="P175" s="39"/>
      <c r="Q175" s="39">
        <v>0</v>
      </c>
      <c r="R175" s="39">
        <v>0</v>
      </c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15"/>
    </row>
    <row r="176" spans="1:33" s="2" customFormat="1" ht="46.5" customHeight="1">
      <c r="A176" s="83"/>
      <c r="B176" s="45"/>
      <c r="C176" s="32"/>
      <c r="D176" s="32"/>
      <c r="E176" s="45"/>
      <c r="F176" s="42" t="s">
        <v>21</v>
      </c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15"/>
    </row>
    <row r="177" spans="1:37" s="6" customFormat="1" ht="61.5" customHeight="1" thickBot="1">
      <c r="A177" s="90"/>
      <c r="B177" s="91"/>
      <c r="C177" s="61"/>
      <c r="D177" s="31"/>
      <c r="E177" s="77"/>
      <c r="F177" s="42" t="s">
        <v>22</v>
      </c>
      <c r="G177" s="92">
        <f>H177</f>
        <v>0</v>
      </c>
      <c r="H177" s="92">
        <f>H180</f>
        <v>0</v>
      </c>
      <c r="I177" s="92">
        <f>I180</f>
        <v>0</v>
      </c>
      <c r="J177" s="92">
        <v>0</v>
      </c>
      <c r="K177" s="92">
        <v>0</v>
      </c>
      <c r="L177" s="92">
        <v>0</v>
      </c>
      <c r="M177" s="92">
        <v>0</v>
      </c>
      <c r="N177" s="92">
        <f>N180</f>
        <v>0</v>
      </c>
      <c r="O177" s="92"/>
      <c r="P177" s="92"/>
      <c r="Q177" s="92">
        <v>0</v>
      </c>
      <c r="R177" s="92">
        <v>0</v>
      </c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3"/>
      <c r="AD177" s="93"/>
      <c r="AE177" s="93"/>
      <c r="AF177" s="93"/>
      <c r="AG177" s="16"/>
    </row>
    <row r="178" spans="1:37" s="18" customFormat="1" ht="31.5" customHeight="1">
      <c r="A178" s="94"/>
      <c r="B178" s="38" t="s">
        <v>97</v>
      </c>
      <c r="C178" s="95">
        <v>2014</v>
      </c>
      <c r="D178" s="30">
        <v>2024</v>
      </c>
      <c r="E178" s="96" t="s">
        <v>40</v>
      </c>
      <c r="F178" s="42" t="s">
        <v>14</v>
      </c>
      <c r="G178" s="97">
        <f>G179+G180</f>
        <v>0</v>
      </c>
      <c r="H178" s="97">
        <f>H179+H180</f>
        <v>0</v>
      </c>
      <c r="I178" s="97">
        <f>I179+I180</f>
        <v>0</v>
      </c>
      <c r="J178" s="97">
        <v>0</v>
      </c>
      <c r="K178" s="39">
        <f>K179+K180</f>
        <v>250</v>
      </c>
      <c r="L178" s="97">
        <f>L179+L180</f>
        <v>0</v>
      </c>
      <c r="M178" s="97">
        <v>0</v>
      </c>
      <c r="N178" s="97">
        <f>N179+N180</f>
        <v>0</v>
      </c>
      <c r="O178" s="97"/>
      <c r="P178" s="97"/>
      <c r="Q178" s="97">
        <v>0</v>
      </c>
      <c r="R178" s="97">
        <v>0</v>
      </c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F178" s="98"/>
      <c r="AG178" s="17"/>
    </row>
    <row r="179" spans="1:37" s="2" customFormat="1" ht="63" customHeight="1">
      <c r="A179" s="83"/>
      <c r="B179" s="38"/>
      <c r="C179" s="32"/>
      <c r="D179" s="32"/>
      <c r="E179" s="45"/>
      <c r="F179" s="42" t="s">
        <v>21</v>
      </c>
      <c r="G179" s="39"/>
      <c r="H179" s="39"/>
      <c r="I179" s="39"/>
      <c r="J179" s="39"/>
      <c r="K179" s="39">
        <v>250</v>
      </c>
      <c r="L179" s="39">
        <v>0</v>
      </c>
      <c r="M179" s="39"/>
      <c r="N179" s="39"/>
      <c r="O179" s="39"/>
      <c r="P179" s="39"/>
      <c r="Q179" s="39"/>
      <c r="R179" s="39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15"/>
    </row>
    <row r="180" spans="1:37" s="6" customFormat="1" ht="142.5" customHeight="1" thickBot="1">
      <c r="A180" s="83"/>
      <c r="B180" s="40"/>
      <c r="C180" s="32"/>
      <c r="D180" s="31"/>
      <c r="E180" s="45"/>
      <c r="F180" s="42" t="s">
        <v>22</v>
      </c>
      <c r="G180" s="76">
        <f>H180</f>
        <v>0</v>
      </c>
      <c r="H180" s="76">
        <v>0</v>
      </c>
      <c r="I180" s="76">
        <v>0</v>
      </c>
      <c r="J180" s="92">
        <v>0</v>
      </c>
      <c r="K180" s="92">
        <v>0</v>
      </c>
      <c r="L180" s="92">
        <v>0</v>
      </c>
      <c r="M180" s="92">
        <v>0</v>
      </c>
      <c r="N180" s="76">
        <v>0</v>
      </c>
      <c r="O180" s="76"/>
      <c r="P180" s="76"/>
      <c r="Q180" s="76">
        <v>0</v>
      </c>
      <c r="R180" s="76">
        <v>0</v>
      </c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16"/>
    </row>
    <row r="181" spans="1:37" s="2" customFormat="1" ht="142.5" customHeight="1">
      <c r="A181" s="99"/>
      <c r="B181" s="42" t="s">
        <v>104</v>
      </c>
      <c r="C181" s="32">
        <v>2014</v>
      </c>
      <c r="D181" s="30">
        <v>2024</v>
      </c>
      <c r="E181" s="42"/>
      <c r="F181" s="42" t="s">
        <v>14</v>
      </c>
      <c r="G181" s="39"/>
      <c r="H181" s="39"/>
      <c r="I181" s="39"/>
      <c r="J181" s="76"/>
      <c r="K181" s="76"/>
      <c r="L181" s="76"/>
      <c r="M181" s="97">
        <v>0</v>
      </c>
      <c r="N181" s="97">
        <f>N182+N183</f>
        <v>93079.56</v>
      </c>
      <c r="O181" s="39">
        <v>93079.56</v>
      </c>
      <c r="P181" s="97"/>
      <c r="Q181" s="97">
        <v>0</v>
      </c>
      <c r="R181" s="97">
        <v>0</v>
      </c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15"/>
    </row>
    <row r="182" spans="1:37" s="2" customFormat="1" ht="142.5" customHeight="1">
      <c r="A182" s="99"/>
      <c r="B182" s="42" t="s">
        <v>104</v>
      </c>
      <c r="C182" s="32"/>
      <c r="D182" s="32"/>
      <c r="E182" s="42"/>
      <c r="F182" s="42" t="s">
        <v>21</v>
      </c>
      <c r="G182" s="39"/>
      <c r="H182" s="39"/>
      <c r="I182" s="39"/>
      <c r="J182" s="76"/>
      <c r="K182" s="76"/>
      <c r="L182" s="76"/>
      <c r="M182" s="39"/>
      <c r="N182" s="39">
        <v>93079.56</v>
      </c>
      <c r="O182" s="39">
        <v>93079.56</v>
      </c>
      <c r="P182" s="39"/>
      <c r="Q182" s="39"/>
      <c r="R182" s="39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15"/>
    </row>
    <row r="183" spans="1:37" s="2" customFormat="1" ht="142.5" customHeight="1">
      <c r="A183" s="99"/>
      <c r="B183" s="42" t="s">
        <v>104</v>
      </c>
      <c r="C183" s="31"/>
      <c r="D183" s="31"/>
      <c r="E183" s="42"/>
      <c r="F183" s="42" t="s">
        <v>22</v>
      </c>
      <c r="G183" s="39"/>
      <c r="H183" s="39"/>
      <c r="I183" s="39"/>
      <c r="J183" s="76"/>
      <c r="K183" s="76"/>
      <c r="L183" s="76"/>
      <c r="M183" s="39">
        <v>0</v>
      </c>
      <c r="N183" s="39">
        <v>0</v>
      </c>
      <c r="O183" s="39"/>
      <c r="P183" s="39"/>
      <c r="Q183" s="39">
        <v>0</v>
      </c>
      <c r="R183" s="39">
        <v>0</v>
      </c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15"/>
    </row>
    <row r="184" spans="1:37" ht="31.5" customHeight="1">
      <c r="A184" s="100" t="s">
        <v>69</v>
      </c>
      <c r="B184" s="101"/>
      <c r="C184" s="32">
        <v>2014</v>
      </c>
      <c r="D184" s="30">
        <v>2024</v>
      </c>
      <c r="E184" s="55"/>
      <c r="F184" s="42" t="s">
        <v>14</v>
      </c>
      <c r="G184" s="88">
        <f>G185+G186</f>
        <v>27047526.780000005</v>
      </c>
      <c r="H184" s="88">
        <f>H16+H40+H64+H106+H118+H127+H142+H166</f>
        <v>5326291.3899999997</v>
      </c>
      <c r="I184" s="88">
        <f>I185+I186</f>
        <v>3740265.9800000004</v>
      </c>
      <c r="J184" s="43">
        <f>J185+J186</f>
        <v>3787553.0300000003</v>
      </c>
      <c r="K184" s="43">
        <f>K185+K186</f>
        <v>4262258.72</v>
      </c>
      <c r="L184" s="43">
        <f>L185+L186</f>
        <v>3840756.36</v>
      </c>
      <c r="M184" s="102">
        <f>M185+M186</f>
        <v>4175539.32</v>
      </c>
      <c r="N184" s="88">
        <v>6369309.6900000004</v>
      </c>
      <c r="O184" s="88">
        <v>7949684.8499999996</v>
      </c>
      <c r="P184" s="88">
        <f t="shared" ref="O184:R186" si="57">P16+P40+P64+P106+P118+P127+P142+P166</f>
        <v>2681615.84</v>
      </c>
      <c r="Q184" s="88">
        <f>Q16+Q40+Q64+Q106+Q118+Q127+Q142+Q166</f>
        <v>1930084.82</v>
      </c>
      <c r="R184" s="88">
        <f t="shared" si="57"/>
        <v>1914861.98</v>
      </c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/>
      <c r="AD184" s="56"/>
      <c r="AE184" s="56"/>
      <c r="AF184" s="56"/>
      <c r="AG184" s="7"/>
    </row>
    <row r="185" spans="1:37" ht="87.75" customHeight="1">
      <c r="A185" s="100"/>
      <c r="B185" s="101"/>
      <c r="C185" s="32"/>
      <c r="D185" s="32"/>
      <c r="E185" s="55"/>
      <c r="F185" s="42" t="s">
        <v>21</v>
      </c>
      <c r="G185" s="39">
        <f>H185+I185+J185+K185+L185+M185+R185</f>
        <v>23995955.500000004</v>
      </c>
      <c r="H185" s="39">
        <f>H17+H41+H65+H107+H119+H128+H143+H167</f>
        <v>3940724.2900000005</v>
      </c>
      <c r="I185" s="39">
        <f>I17+I41+I65+I107+I119+I128+I143+I167</f>
        <v>3272763.8200000003</v>
      </c>
      <c r="J185" s="39">
        <f>J17+J41+J65+J107+J119+J128+J143+J167</f>
        <v>3410427.56</v>
      </c>
      <c r="K185" s="39">
        <f>K17+K32+K41+K65+K89+K107+K119+K128+K143+K167+K179</f>
        <v>3915245.07</v>
      </c>
      <c r="L185" s="39">
        <f>L17+L41+L65+L107+L119+L128+L143+L167</f>
        <v>3458888.46</v>
      </c>
      <c r="M185" s="39">
        <f>M17+M41+M65+M107+M119+M128+M143+M167</f>
        <v>4135612.32</v>
      </c>
      <c r="N185" s="39">
        <f>N17+N41+N65+N107+N119+N128+N143+N167</f>
        <v>5635306.7599999998</v>
      </c>
      <c r="O185" s="39">
        <f t="shared" si="57"/>
        <v>3131036.19</v>
      </c>
      <c r="P185" s="39">
        <f t="shared" si="57"/>
        <v>2104472.15</v>
      </c>
      <c r="Q185" s="39">
        <f>Q17+Q41+Q65+Q107+Q119+Q128+Q143+Q167</f>
        <v>1879311.82</v>
      </c>
      <c r="R185" s="39">
        <f t="shared" si="57"/>
        <v>1862293.98</v>
      </c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7"/>
    </row>
    <row r="186" spans="1:37" ht="41.25" customHeight="1">
      <c r="A186" s="100"/>
      <c r="B186" s="101"/>
      <c r="C186" s="31"/>
      <c r="D186" s="31"/>
      <c r="E186" s="55"/>
      <c r="F186" s="42" t="s">
        <v>22</v>
      </c>
      <c r="G186" s="39">
        <f>H186+I186+J186+K186+L186+M186+R186</f>
        <v>3051571.28</v>
      </c>
      <c r="H186" s="39">
        <f>H18+H42+H66+H108+H120+H129+H144+H168</f>
        <v>1385567.1</v>
      </c>
      <c r="I186" s="39">
        <f>I18+I42+I66+I108+I120+I129+I144+I168+I159</f>
        <v>467502.16</v>
      </c>
      <c r="J186" s="39">
        <f>J18+J33+J42+J66+J93+J99+J108+J120+J129+J144+J168</f>
        <v>377125.47</v>
      </c>
      <c r="K186" s="39">
        <f>K18+K33+K42+K66+K93+K99+K102+K108+K120+K129+K144+K168</f>
        <v>347013.65</v>
      </c>
      <c r="L186" s="39">
        <f>L18+L33+L42+L66+L93+L99+L102+L108+L120+L129+L144+L168</f>
        <v>381867.89999999997</v>
      </c>
      <c r="M186" s="39">
        <f>M18+M42+M66+M108+M120+M129+M144+M168</f>
        <v>39927</v>
      </c>
      <c r="N186" s="39">
        <f>N18+N42+N66+N108+N120+N129+N144+N168+N159</f>
        <v>555725.92000000004</v>
      </c>
      <c r="O186" s="39">
        <f t="shared" si="57"/>
        <v>2144743.48</v>
      </c>
      <c r="P186" s="39">
        <f t="shared" si="57"/>
        <v>577143.68999999994</v>
      </c>
      <c r="Q186" s="39">
        <f>Q18+Q42+Q66+Q108+Q120+Q129+Q144+Q168</f>
        <v>50773</v>
      </c>
      <c r="R186" s="39">
        <f t="shared" si="57"/>
        <v>52568</v>
      </c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7"/>
    </row>
    <row r="187" spans="1:37" s="19" customFormat="1" ht="26.45" customHeight="1">
      <c r="A187" s="103" t="s">
        <v>24</v>
      </c>
      <c r="B187" s="104"/>
      <c r="C187" s="30">
        <v>2014</v>
      </c>
      <c r="D187" s="30">
        <v>2024</v>
      </c>
      <c r="E187" s="40"/>
      <c r="F187" s="42" t="s">
        <v>14</v>
      </c>
      <c r="G187" s="43">
        <f t="shared" ref="G187:R189" si="58">G184</f>
        <v>27047526.780000005</v>
      </c>
      <c r="H187" s="43">
        <f t="shared" si="58"/>
        <v>5326291.3899999997</v>
      </c>
      <c r="I187" s="44">
        <f t="shared" si="58"/>
        <v>3740265.9800000004</v>
      </c>
      <c r="J187" s="44">
        <f t="shared" si="58"/>
        <v>3787553.0300000003</v>
      </c>
      <c r="K187" s="44">
        <f t="shared" si="58"/>
        <v>4262258.72</v>
      </c>
      <c r="L187" s="44">
        <f t="shared" si="58"/>
        <v>3840756.36</v>
      </c>
      <c r="M187" s="44">
        <f t="shared" si="58"/>
        <v>4175539.32</v>
      </c>
      <c r="N187" s="44">
        <f>N184</f>
        <v>6369309.6900000004</v>
      </c>
      <c r="O187" s="44">
        <f t="shared" ref="O187:Q189" si="59">O184</f>
        <v>7949684.8499999996</v>
      </c>
      <c r="P187" s="44">
        <f t="shared" si="59"/>
        <v>2681615.84</v>
      </c>
      <c r="Q187" s="44">
        <f t="shared" si="59"/>
        <v>1930084.82</v>
      </c>
      <c r="R187" s="44">
        <f t="shared" si="58"/>
        <v>1914861.98</v>
      </c>
      <c r="S187" s="30" t="s">
        <v>13</v>
      </c>
      <c r="T187" s="30" t="s">
        <v>13</v>
      </c>
      <c r="U187" s="30" t="s">
        <v>13</v>
      </c>
      <c r="V187" s="30" t="s">
        <v>13</v>
      </c>
      <c r="W187" s="30" t="s">
        <v>13</v>
      </c>
      <c r="X187" s="30" t="s">
        <v>13</v>
      </c>
      <c r="Y187" s="30" t="s">
        <v>13</v>
      </c>
      <c r="Z187" s="30" t="s">
        <v>13</v>
      </c>
      <c r="AA187" s="30" t="s">
        <v>13</v>
      </c>
      <c r="AB187" s="30" t="s">
        <v>13</v>
      </c>
      <c r="AC187" s="30" t="s">
        <v>13</v>
      </c>
      <c r="AD187" s="30" t="s">
        <v>13</v>
      </c>
      <c r="AE187" s="30" t="s">
        <v>13</v>
      </c>
      <c r="AF187" s="30" t="s">
        <v>13</v>
      </c>
      <c r="AG187" s="9"/>
      <c r="AH187" s="10"/>
      <c r="AI187" s="10"/>
      <c r="AJ187" s="10"/>
      <c r="AK187" s="10"/>
    </row>
    <row r="188" spans="1:37" s="19" customFormat="1" ht="26.45" customHeight="1">
      <c r="A188" s="103"/>
      <c r="B188" s="105"/>
      <c r="C188" s="32"/>
      <c r="D188" s="32"/>
      <c r="E188" s="45"/>
      <c r="F188" s="42" t="s">
        <v>21</v>
      </c>
      <c r="G188" s="43">
        <f t="shared" si="58"/>
        <v>23995955.500000004</v>
      </c>
      <c r="H188" s="43">
        <f t="shared" si="58"/>
        <v>3940724.2900000005</v>
      </c>
      <c r="I188" s="44">
        <f t="shared" si="58"/>
        <v>3272763.8200000003</v>
      </c>
      <c r="J188" s="44">
        <f t="shared" si="58"/>
        <v>3410427.56</v>
      </c>
      <c r="K188" s="44">
        <f t="shared" si="58"/>
        <v>3915245.07</v>
      </c>
      <c r="L188" s="44">
        <f t="shared" si="58"/>
        <v>3458888.46</v>
      </c>
      <c r="M188" s="44">
        <f t="shared" si="58"/>
        <v>4135612.32</v>
      </c>
      <c r="N188" s="44">
        <f>N185</f>
        <v>5635306.7599999998</v>
      </c>
      <c r="O188" s="44">
        <f t="shared" si="59"/>
        <v>3131036.19</v>
      </c>
      <c r="P188" s="44">
        <f t="shared" si="59"/>
        <v>2104472.15</v>
      </c>
      <c r="Q188" s="44">
        <f t="shared" si="59"/>
        <v>1879311.82</v>
      </c>
      <c r="R188" s="44">
        <f t="shared" si="58"/>
        <v>1862293.98</v>
      </c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9"/>
      <c r="AH188" s="10"/>
      <c r="AI188" s="10"/>
      <c r="AJ188" s="10"/>
      <c r="AK188" s="10"/>
    </row>
    <row r="189" spans="1:37" s="19" customFormat="1" ht="26.45" customHeight="1">
      <c r="A189" s="106"/>
      <c r="B189" s="107"/>
      <c r="C189" s="31"/>
      <c r="D189" s="31"/>
      <c r="E189" s="77"/>
      <c r="F189" s="42" t="s">
        <v>22</v>
      </c>
      <c r="G189" s="43">
        <f t="shared" si="58"/>
        <v>3051571.28</v>
      </c>
      <c r="H189" s="43">
        <f t="shared" si="58"/>
        <v>1385567.1</v>
      </c>
      <c r="I189" s="44">
        <f t="shared" si="58"/>
        <v>467502.16</v>
      </c>
      <c r="J189" s="44">
        <f t="shared" si="58"/>
        <v>377125.47</v>
      </c>
      <c r="K189" s="44">
        <f t="shared" si="58"/>
        <v>347013.65</v>
      </c>
      <c r="L189" s="44">
        <f t="shared" si="58"/>
        <v>381867.89999999997</v>
      </c>
      <c r="M189" s="44">
        <f t="shared" si="58"/>
        <v>39927</v>
      </c>
      <c r="N189" s="44">
        <f>N186</f>
        <v>555725.92000000004</v>
      </c>
      <c r="O189" s="44">
        <f t="shared" si="59"/>
        <v>2144743.48</v>
      </c>
      <c r="P189" s="44">
        <f t="shared" si="59"/>
        <v>577143.68999999994</v>
      </c>
      <c r="Q189" s="44">
        <f t="shared" si="59"/>
        <v>50773</v>
      </c>
      <c r="R189" s="44">
        <f t="shared" si="58"/>
        <v>52568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9"/>
      <c r="AH189" s="10"/>
      <c r="AI189" s="10"/>
      <c r="AJ189" s="10"/>
      <c r="AK189" s="10"/>
    </row>
  </sheetData>
  <mergeCells count="787">
    <mergeCell ref="AE121:AE123"/>
    <mergeCell ref="AE187:AE189"/>
    <mergeCell ref="Q146:Q150"/>
    <mergeCell ref="Q151:Q153"/>
    <mergeCell ref="AE124:AE126"/>
    <mergeCell ref="AE131:AE132"/>
    <mergeCell ref="AE136:AE138"/>
    <mergeCell ref="AE139:AE141"/>
    <mergeCell ref="AE146:AE150"/>
    <mergeCell ref="AE151:AE153"/>
    <mergeCell ref="AE94:AE96"/>
    <mergeCell ref="AE100:AE102"/>
    <mergeCell ref="AE106:AE108"/>
    <mergeCell ref="AE109:AE111"/>
    <mergeCell ref="AE112:AE114"/>
    <mergeCell ref="AE115:AE117"/>
    <mergeCell ref="AE76:AE78"/>
    <mergeCell ref="AE79:AE81"/>
    <mergeCell ref="AE82:AE84"/>
    <mergeCell ref="AE85:AE87"/>
    <mergeCell ref="AE88:AE90"/>
    <mergeCell ref="AE91:AE93"/>
    <mergeCell ref="AE37:AE39"/>
    <mergeCell ref="AE40:AE42"/>
    <mergeCell ref="AE43:AE45"/>
    <mergeCell ref="AE46:AE48"/>
    <mergeCell ref="AE49:AE51"/>
    <mergeCell ref="AE52:AE54"/>
    <mergeCell ref="D19:D21"/>
    <mergeCell ref="AE13:AE15"/>
    <mergeCell ref="AE16:AE18"/>
    <mergeCell ref="AE19:AE21"/>
    <mergeCell ref="AE22:AE24"/>
    <mergeCell ref="AE25:AE27"/>
    <mergeCell ref="E22:E24"/>
    <mergeCell ref="U19:U21"/>
    <mergeCell ref="Y22:Y24"/>
    <mergeCell ref="W25:W27"/>
    <mergeCell ref="A31:A33"/>
    <mergeCell ref="B31:B33"/>
    <mergeCell ref="D97:D99"/>
    <mergeCell ref="C97:C99"/>
    <mergeCell ref="E97:E99"/>
    <mergeCell ref="B97:B99"/>
    <mergeCell ref="A55:A57"/>
    <mergeCell ref="B91:B93"/>
    <mergeCell ref="C91:C93"/>
    <mergeCell ref="D91:D93"/>
    <mergeCell ref="D145:D147"/>
    <mergeCell ref="D148:D150"/>
    <mergeCell ref="D151:D153"/>
    <mergeCell ref="D43:D45"/>
    <mergeCell ref="D46:D48"/>
    <mergeCell ref="D49:D51"/>
    <mergeCell ref="D52:D54"/>
    <mergeCell ref="D55:D57"/>
    <mergeCell ref="D100:D102"/>
    <mergeCell ref="D115:D117"/>
    <mergeCell ref="A172:A174"/>
    <mergeCell ref="B172:B174"/>
    <mergeCell ref="C172:C174"/>
    <mergeCell ref="D172:D174"/>
    <mergeCell ref="E172:E174"/>
    <mergeCell ref="A88:A90"/>
    <mergeCell ref="B88:B90"/>
    <mergeCell ref="C88:C90"/>
    <mergeCell ref="D88:D90"/>
    <mergeCell ref="A91:A93"/>
    <mergeCell ref="A175:A177"/>
    <mergeCell ref="B175:B177"/>
    <mergeCell ref="C175:C177"/>
    <mergeCell ref="D175:D177"/>
    <mergeCell ref="E175:E177"/>
    <mergeCell ref="A178:A180"/>
    <mergeCell ref="B178:B180"/>
    <mergeCell ref="C178:C180"/>
    <mergeCell ref="D178:D180"/>
    <mergeCell ref="E178:E180"/>
    <mergeCell ref="Z100:Z102"/>
    <mergeCell ref="AA100:AA102"/>
    <mergeCell ref="AF100:AF102"/>
    <mergeCell ref="S100:S102"/>
    <mergeCell ref="T100:T102"/>
    <mergeCell ref="U100:U102"/>
    <mergeCell ref="V100:V102"/>
    <mergeCell ref="W100:W102"/>
    <mergeCell ref="Z91:Z93"/>
    <mergeCell ref="AA91:AA93"/>
    <mergeCell ref="AF91:AF93"/>
    <mergeCell ref="A100:A102"/>
    <mergeCell ref="B100:B102"/>
    <mergeCell ref="E100:E102"/>
    <mergeCell ref="T94:T96"/>
    <mergeCell ref="A94:A96"/>
    <mergeCell ref="X100:X102"/>
    <mergeCell ref="Y100:Y102"/>
    <mergeCell ref="AF52:AF54"/>
    <mergeCell ref="AA88:AA90"/>
    <mergeCell ref="AF88:AF90"/>
    <mergeCell ref="AF61:AF63"/>
    <mergeCell ref="AA64:AA66"/>
    <mergeCell ref="AF64:AF66"/>
    <mergeCell ref="AA67:AA69"/>
    <mergeCell ref="AE55:AE57"/>
    <mergeCell ref="AE61:AE63"/>
    <mergeCell ref="AE64:AE66"/>
    <mergeCell ref="S52:S54"/>
    <mergeCell ref="T52:T54"/>
    <mergeCell ref="U52:U54"/>
    <mergeCell ref="Y52:Y54"/>
    <mergeCell ref="E91:E93"/>
    <mergeCell ref="S91:S93"/>
    <mergeCell ref="X91:X93"/>
    <mergeCell ref="Y91:Y93"/>
    <mergeCell ref="S58:S60"/>
    <mergeCell ref="AF151:AF153"/>
    <mergeCell ref="AA146:AA150"/>
    <mergeCell ref="U151:U153"/>
    <mergeCell ref="Z146:Z150"/>
    <mergeCell ref="Y151:Y153"/>
    <mergeCell ref="V136:V138"/>
    <mergeCell ref="AA136:AA138"/>
    <mergeCell ref="W136:W138"/>
    <mergeCell ref="X136:X138"/>
    <mergeCell ref="W139:W141"/>
    <mergeCell ref="K146:K150"/>
    <mergeCell ref="AF146:AF150"/>
    <mergeCell ref="K151:K153"/>
    <mergeCell ref="L151:L153"/>
    <mergeCell ref="M151:M153"/>
    <mergeCell ref="T151:T153"/>
    <mergeCell ref="X146:X150"/>
    <mergeCell ref="Y146:Y150"/>
    <mergeCell ref="W151:W153"/>
    <mergeCell ref="X151:X153"/>
    <mergeCell ref="E145:E151"/>
    <mergeCell ref="G151:G153"/>
    <mergeCell ref="B2:AF2"/>
    <mergeCell ref="W4:AF4"/>
    <mergeCell ref="Z151:Z153"/>
    <mergeCell ref="AA151:AA153"/>
    <mergeCell ref="V151:V153"/>
    <mergeCell ref="U146:U150"/>
    <mergeCell ref="V146:V150"/>
    <mergeCell ref="T146:T150"/>
    <mergeCell ref="L146:L150"/>
    <mergeCell ref="W146:W150"/>
    <mergeCell ref="M146:M150"/>
    <mergeCell ref="R146:R150"/>
    <mergeCell ref="F146:F150"/>
    <mergeCell ref="S146:S150"/>
    <mergeCell ref="G146:G150"/>
    <mergeCell ref="H146:H150"/>
    <mergeCell ref="I146:I150"/>
    <mergeCell ref="J146:J150"/>
    <mergeCell ref="H151:H153"/>
    <mergeCell ref="R151:R153"/>
    <mergeCell ref="S151:S153"/>
    <mergeCell ref="J151:J153"/>
    <mergeCell ref="A142:A144"/>
    <mergeCell ref="B142:B144"/>
    <mergeCell ref="C142:C144"/>
    <mergeCell ref="B145:B153"/>
    <mergeCell ref="C145:C153"/>
    <mergeCell ref="A145:A153"/>
    <mergeCell ref="T136:T138"/>
    <mergeCell ref="A136:A138"/>
    <mergeCell ref="B139:B141"/>
    <mergeCell ref="T139:T141"/>
    <mergeCell ref="U139:U141"/>
    <mergeCell ref="V139:V141"/>
    <mergeCell ref="S136:S138"/>
    <mergeCell ref="Z124:Z126"/>
    <mergeCell ref="AA124:AA126"/>
    <mergeCell ref="AF124:AF126"/>
    <mergeCell ref="Z121:Z123"/>
    <mergeCell ref="AF131:AF132"/>
    <mergeCell ref="Y136:Y138"/>
    <mergeCell ref="Z136:Z138"/>
    <mergeCell ref="AA131:AA132"/>
    <mergeCell ref="AA121:AA123"/>
    <mergeCell ref="AF121:AF123"/>
    <mergeCell ref="W124:W126"/>
    <mergeCell ref="W131:W132"/>
    <mergeCell ref="S131:S132"/>
    <mergeCell ref="T131:T132"/>
    <mergeCell ref="U131:U132"/>
    <mergeCell ref="V131:V132"/>
    <mergeCell ref="V121:V123"/>
    <mergeCell ref="W121:W123"/>
    <mergeCell ref="W64:W66"/>
    <mergeCell ref="X64:X66"/>
    <mergeCell ref="Y64:Y66"/>
    <mergeCell ref="AA61:AA63"/>
    <mergeCell ref="X106:X108"/>
    <mergeCell ref="X79:X81"/>
    <mergeCell ref="W67:W69"/>
    <mergeCell ref="X67:X69"/>
    <mergeCell ref="W115:W117"/>
    <mergeCell ref="T64:T66"/>
    <mergeCell ref="U64:U66"/>
    <mergeCell ref="V64:V66"/>
    <mergeCell ref="E106:E108"/>
    <mergeCell ref="S106:S108"/>
    <mergeCell ref="S64:S66"/>
    <mergeCell ref="S88:S90"/>
    <mergeCell ref="T88:T90"/>
    <mergeCell ref="V88:V90"/>
    <mergeCell ref="AF55:AF57"/>
    <mergeCell ref="T46:T48"/>
    <mergeCell ref="U46:U48"/>
    <mergeCell ref="AF46:AF48"/>
    <mergeCell ref="AA46:AA48"/>
    <mergeCell ref="X49:X51"/>
    <mergeCell ref="Y49:Y51"/>
    <mergeCell ref="V49:V51"/>
    <mergeCell ref="U49:U51"/>
    <mergeCell ref="X52:X54"/>
    <mergeCell ref="AF40:AF42"/>
    <mergeCell ref="AA40:AA42"/>
    <mergeCell ref="AF67:AF69"/>
    <mergeCell ref="Z49:Z51"/>
    <mergeCell ref="AA49:AA51"/>
    <mergeCell ref="AF49:AF51"/>
    <mergeCell ref="AA43:AA45"/>
    <mergeCell ref="AF43:AF45"/>
    <mergeCell ref="Z52:Z54"/>
    <mergeCell ref="AB40:AB42"/>
    <mergeCell ref="W40:W42"/>
    <mergeCell ref="W37:W39"/>
    <mergeCell ref="S40:S42"/>
    <mergeCell ref="U40:U42"/>
    <mergeCell ref="W61:W63"/>
    <mergeCell ref="X61:X63"/>
    <mergeCell ref="X46:X48"/>
    <mergeCell ref="W46:W48"/>
    <mergeCell ref="V46:V48"/>
    <mergeCell ref="W49:W51"/>
    <mergeCell ref="E187:E189"/>
    <mergeCell ref="S187:S189"/>
    <mergeCell ref="T187:T189"/>
    <mergeCell ref="U187:U189"/>
    <mergeCell ref="AA187:AA189"/>
    <mergeCell ref="W187:W189"/>
    <mergeCell ref="V187:V189"/>
    <mergeCell ref="Y187:Y189"/>
    <mergeCell ref="D169:D171"/>
    <mergeCell ref="A109:A111"/>
    <mergeCell ref="D139:D141"/>
    <mergeCell ref="D142:D144"/>
    <mergeCell ref="D154:D156"/>
    <mergeCell ref="A67:A69"/>
    <mergeCell ref="B67:B69"/>
    <mergeCell ref="A154:A156"/>
    <mergeCell ref="B154:B156"/>
    <mergeCell ref="C154:C156"/>
    <mergeCell ref="A187:B189"/>
    <mergeCell ref="X187:X189"/>
    <mergeCell ref="X112:X114"/>
    <mergeCell ref="Y112:Y114"/>
    <mergeCell ref="V115:V117"/>
    <mergeCell ref="E118:E120"/>
    <mergeCell ref="C187:C189"/>
    <mergeCell ref="C184:C186"/>
    <mergeCell ref="D184:D186"/>
    <mergeCell ref="D187:D189"/>
    <mergeCell ref="AF115:AF117"/>
    <mergeCell ref="V109:V111"/>
    <mergeCell ref="W109:W111"/>
    <mergeCell ref="X109:X111"/>
    <mergeCell ref="Y109:Y111"/>
    <mergeCell ref="Z187:Z189"/>
    <mergeCell ref="Z112:Z114"/>
    <mergeCell ref="AA112:AA114"/>
    <mergeCell ref="AF112:AF114"/>
    <mergeCell ref="AF187:AF189"/>
    <mergeCell ref="C166:C168"/>
    <mergeCell ref="D166:D168"/>
    <mergeCell ref="C169:C171"/>
    <mergeCell ref="U136:U138"/>
    <mergeCell ref="S142:S144"/>
    <mergeCell ref="E154:E156"/>
    <mergeCell ref="E142:E144"/>
    <mergeCell ref="E139:E141"/>
    <mergeCell ref="F151:F153"/>
    <mergeCell ref="I151:I153"/>
    <mergeCell ref="AF109:AF111"/>
    <mergeCell ref="X115:X117"/>
    <mergeCell ref="A106:A108"/>
    <mergeCell ref="B106:B108"/>
    <mergeCell ref="C106:C108"/>
    <mergeCell ref="D106:D108"/>
    <mergeCell ref="T106:T108"/>
    <mergeCell ref="D109:D111"/>
    <mergeCell ref="U109:U111"/>
    <mergeCell ref="A112:A114"/>
    <mergeCell ref="U37:U39"/>
    <mergeCell ref="A70:A72"/>
    <mergeCell ref="B70:B72"/>
    <mergeCell ref="C70:C72"/>
    <mergeCell ref="D70:D72"/>
    <mergeCell ref="A76:A78"/>
    <mergeCell ref="C76:C78"/>
    <mergeCell ref="D76:D78"/>
    <mergeCell ref="B76:B78"/>
    <mergeCell ref="B52:B54"/>
    <mergeCell ref="AF82:AF84"/>
    <mergeCell ref="AA85:AA87"/>
    <mergeCell ref="AF85:AF87"/>
    <mergeCell ref="C67:C69"/>
    <mergeCell ref="S76:S78"/>
    <mergeCell ref="E76:E78"/>
    <mergeCell ref="V79:V81"/>
    <mergeCell ref="AF70:AF72"/>
    <mergeCell ref="AE67:AE69"/>
    <mergeCell ref="AE70:AE72"/>
    <mergeCell ref="Y37:Y39"/>
    <mergeCell ref="X37:X39"/>
    <mergeCell ref="X40:X42"/>
    <mergeCell ref="AF106:AF108"/>
    <mergeCell ref="Y106:Y108"/>
    <mergeCell ref="AA106:AA108"/>
    <mergeCell ref="Z106:Z108"/>
    <mergeCell ref="AF76:AF78"/>
    <mergeCell ref="AA37:AA39"/>
    <mergeCell ref="AF37:AF39"/>
    <mergeCell ref="C25:C27"/>
    <mergeCell ref="A25:A27"/>
    <mergeCell ref="B25:B27"/>
    <mergeCell ref="W19:W21"/>
    <mergeCell ref="Z46:Z48"/>
    <mergeCell ref="Y46:Y48"/>
    <mergeCell ref="Y40:Y42"/>
    <mergeCell ref="Z40:Z42"/>
    <mergeCell ref="Y19:Y21"/>
    <mergeCell ref="C37:C39"/>
    <mergeCell ref="D37:D39"/>
    <mergeCell ref="B46:B48"/>
    <mergeCell ref="D40:D42"/>
    <mergeCell ref="S25:S27"/>
    <mergeCell ref="E25:E27"/>
    <mergeCell ref="S46:S48"/>
    <mergeCell ref="E31:E33"/>
    <mergeCell ref="D31:D33"/>
    <mergeCell ref="C31:C33"/>
    <mergeCell ref="C34:C36"/>
    <mergeCell ref="D61:D63"/>
    <mergeCell ref="C64:C66"/>
    <mergeCell ref="D64:D66"/>
    <mergeCell ref="D67:D69"/>
    <mergeCell ref="E79:E81"/>
    <mergeCell ref="E70:E72"/>
    <mergeCell ref="E64:E66"/>
    <mergeCell ref="A79:A81"/>
    <mergeCell ref="B79:B81"/>
    <mergeCell ref="C79:C81"/>
    <mergeCell ref="B49:B51"/>
    <mergeCell ref="E49:E51"/>
    <mergeCell ref="B55:B57"/>
    <mergeCell ref="B64:B66"/>
    <mergeCell ref="B61:B63"/>
    <mergeCell ref="C58:C60"/>
    <mergeCell ref="E67:E69"/>
    <mergeCell ref="AA115:AA117"/>
    <mergeCell ref="X121:X123"/>
    <mergeCell ref="Y121:Y123"/>
    <mergeCell ref="V124:V126"/>
    <mergeCell ref="T124:T126"/>
    <mergeCell ref="U124:U126"/>
    <mergeCell ref="Y115:Y117"/>
    <mergeCell ref="Z115:Z117"/>
    <mergeCell ref="T115:T117"/>
    <mergeCell ref="U115:U117"/>
    <mergeCell ref="T109:T111"/>
    <mergeCell ref="E127:E129"/>
    <mergeCell ref="D127:D129"/>
    <mergeCell ref="S115:S117"/>
    <mergeCell ref="S118:S120"/>
    <mergeCell ref="S127:S129"/>
    <mergeCell ref="E124:E126"/>
    <mergeCell ref="S124:S126"/>
    <mergeCell ref="E109:E111"/>
    <mergeCell ref="T121:T123"/>
    <mergeCell ref="C127:C129"/>
    <mergeCell ref="X139:X141"/>
    <mergeCell ref="Y139:Y141"/>
    <mergeCell ref="Z139:Z141"/>
    <mergeCell ref="Z131:Z132"/>
    <mergeCell ref="X124:X126"/>
    <mergeCell ref="Y124:Y126"/>
    <mergeCell ref="X131:X132"/>
    <mergeCell ref="Y131:Y132"/>
    <mergeCell ref="D130:D132"/>
    <mergeCell ref="B127:B129"/>
    <mergeCell ref="B121:B123"/>
    <mergeCell ref="A115:A117"/>
    <mergeCell ref="B115:B117"/>
    <mergeCell ref="A118:A120"/>
    <mergeCell ref="B118:B120"/>
    <mergeCell ref="A127:A129"/>
    <mergeCell ref="A121:A123"/>
    <mergeCell ref="A124:A126"/>
    <mergeCell ref="B124:B126"/>
    <mergeCell ref="AC79:AC81"/>
    <mergeCell ref="C124:C126"/>
    <mergeCell ref="B112:B114"/>
    <mergeCell ref="V67:V69"/>
    <mergeCell ref="U76:U78"/>
    <mergeCell ref="T79:T81"/>
    <mergeCell ref="S121:S123"/>
    <mergeCell ref="E121:E123"/>
    <mergeCell ref="D79:D81"/>
    <mergeCell ref="D124:D126"/>
    <mergeCell ref="E115:E117"/>
    <mergeCell ref="AF79:AF81"/>
    <mergeCell ref="Z76:Z78"/>
    <mergeCell ref="X70:X72"/>
    <mergeCell ref="Y70:Y72"/>
    <mergeCell ref="Z70:Z72"/>
    <mergeCell ref="W79:W81"/>
    <mergeCell ref="Y79:Y81"/>
    <mergeCell ref="Z79:Z81"/>
    <mergeCell ref="W106:W108"/>
    <mergeCell ref="C121:C123"/>
    <mergeCell ref="D121:D123"/>
    <mergeCell ref="D118:D120"/>
    <mergeCell ref="C112:C114"/>
    <mergeCell ref="C115:C117"/>
    <mergeCell ref="D112:D114"/>
    <mergeCell ref="C118:C120"/>
    <mergeCell ref="B109:B111"/>
    <mergeCell ref="C109:C111"/>
    <mergeCell ref="S79:S81"/>
    <mergeCell ref="S82:S84"/>
    <mergeCell ref="W88:W90"/>
    <mergeCell ref="T112:T114"/>
    <mergeCell ref="E112:E114"/>
    <mergeCell ref="E88:E90"/>
    <mergeCell ref="C85:C87"/>
    <mergeCell ref="D85:D87"/>
    <mergeCell ref="U106:U108"/>
    <mergeCell ref="U79:U81"/>
    <mergeCell ref="V91:V93"/>
    <mergeCell ref="W91:W93"/>
    <mergeCell ref="V52:V54"/>
    <mergeCell ref="W52:W54"/>
    <mergeCell ref="U91:U93"/>
    <mergeCell ref="U82:U84"/>
    <mergeCell ref="U85:U87"/>
    <mergeCell ref="V106:V108"/>
    <mergeCell ref="AA82:AA84"/>
    <mergeCell ref="Z85:Z87"/>
    <mergeCell ref="AA109:AA111"/>
    <mergeCell ref="Z109:Z111"/>
    <mergeCell ref="Z88:Z90"/>
    <mergeCell ref="Z25:Z27"/>
    <mergeCell ref="AA76:AA78"/>
    <mergeCell ref="AA94:AA96"/>
    <mergeCell ref="Z37:Z39"/>
    <mergeCell ref="AA52:AA54"/>
    <mergeCell ref="U25:U27"/>
    <mergeCell ref="V25:V27"/>
    <mergeCell ref="S70:S72"/>
    <mergeCell ref="V112:V114"/>
    <mergeCell ref="U22:U24"/>
    <mergeCell ref="T40:T42"/>
    <mergeCell ref="T22:T24"/>
    <mergeCell ref="V37:V39"/>
    <mergeCell ref="V40:V42"/>
    <mergeCell ref="T91:T93"/>
    <mergeCell ref="AF22:AF24"/>
    <mergeCell ref="X76:X78"/>
    <mergeCell ref="S112:S114"/>
    <mergeCell ref="S109:S111"/>
    <mergeCell ref="V22:V24"/>
    <mergeCell ref="S67:S69"/>
    <mergeCell ref="X22:X24"/>
    <mergeCell ref="AA22:AA24"/>
    <mergeCell ref="X25:X27"/>
    <mergeCell ref="U112:U114"/>
    <mergeCell ref="AF19:AF21"/>
    <mergeCell ref="Z19:Z21"/>
    <mergeCell ref="T19:T21"/>
    <mergeCell ref="A19:A21"/>
    <mergeCell ref="B19:B21"/>
    <mergeCell ref="C19:C21"/>
    <mergeCell ref="V19:V21"/>
    <mergeCell ref="X19:X21"/>
    <mergeCell ref="E19:E21"/>
    <mergeCell ref="S19:S21"/>
    <mergeCell ref="A13:A15"/>
    <mergeCell ref="C13:C15"/>
    <mergeCell ref="A16:A18"/>
    <mergeCell ref="Y13:Y15"/>
    <mergeCell ref="A22:A24"/>
    <mergeCell ref="B13:B15"/>
    <mergeCell ref="B22:B24"/>
    <mergeCell ref="C22:C24"/>
    <mergeCell ref="D22:D24"/>
    <mergeCell ref="S22:S24"/>
    <mergeCell ref="B16:B18"/>
    <mergeCell ref="C16:C18"/>
    <mergeCell ref="E16:E18"/>
    <mergeCell ref="A5:A8"/>
    <mergeCell ref="C7:C8"/>
    <mergeCell ref="D7:D8"/>
    <mergeCell ref="A10:B10"/>
    <mergeCell ref="A11:B11"/>
    <mergeCell ref="A12:B12"/>
    <mergeCell ref="E13:E15"/>
    <mergeCell ref="V7:AF7"/>
    <mergeCell ref="F6:F8"/>
    <mergeCell ref="S5:AF5"/>
    <mergeCell ref="B5:B8"/>
    <mergeCell ref="T6:T8"/>
    <mergeCell ref="S13:S15"/>
    <mergeCell ref="G6:R6"/>
    <mergeCell ref="AA13:AA15"/>
    <mergeCell ref="U6:AF6"/>
    <mergeCell ref="U7:U8"/>
    <mergeCell ref="S16:S18"/>
    <mergeCell ref="C5:D6"/>
    <mergeCell ref="E5:E8"/>
    <mergeCell ref="F5:R5"/>
    <mergeCell ref="H7:R7"/>
    <mergeCell ref="G7:G8"/>
    <mergeCell ref="S6:S8"/>
    <mergeCell ref="D10:D12"/>
    <mergeCell ref="D13:D15"/>
    <mergeCell ref="D16:D18"/>
    <mergeCell ref="AF16:AF18"/>
    <mergeCell ref="AA19:AA21"/>
    <mergeCell ref="AF13:AF15"/>
    <mergeCell ref="U13:U15"/>
    <mergeCell ref="T13:T15"/>
    <mergeCell ref="W13:W15"/>
    <mergeCell ref="W16:W18"/>
    <mergeCell ref="V13:V15"/>
    <mergeCell ref="AA16:AA18"/>
    <mergeCell ref="U16:U18"/>
    <mergeCell ref="Z16:Z18"/>
    <mergeCell ref="W22:W24"/>
    <mergeCell ref="T16:T18"/>
    <mergeCell ref="T25:T27"/>
    <mergeCell ref="Z13:Z15"/>
    <mergeCell ref="X13:X15"/>
    <mergeCell ref="V16:V18"/>
    <mergeCell ref="Y16:Y18"/>
    <mergeCell ref="X16:X18"/>
    <mergeCell ref="Z22:Z24"/>
    <mergeCell ref="S61:S63"/>
    <mergeCell ref="S37:S39"/>
    <mergeCell ref="T37:T39"/>
    <mergeCell ref="S49:S51"/>
    <mergeCell ref="T49:T51"/>
    <mergeCell ref="E46:E48"/>
    <mergeCell ref="E58:E60"/>
    <mergeCell ref="E40:E42"/>
    <mergeCell ref="E43:E45"/>
    <mergeCell ref="E52:E54"/>
    <mergeCell ref="Y25:Y27"/>
    <mergeCell ref="W76:W78"/>
    <mergeCell ref="E133:E135"/>
    <mergeCell ref="U43:U45"/>
    <mergeCell ref="V43:V45"/>
    <mergeCell ref="V76:V78"/>
    <mergeCell ref="W112:W114"/>
    <mergeCell ref="S43:S45"/>
    <mergeCell ref="T43:T45"/>
    <mergeCell ref="E61:E63"/>
    <mergeCell ref="T70:T72"/>
    <mergeCell ref="W70:W72"/>
    <mergeCell ref="D103:D105"/>
    <mergeCell ref="E103:E105"/>
    <mergeCell ref="U67:U69"/>
    <mergeCell ref="AA70:AA72"/>
    <mergeCell ref="X88:X90"/>
    <mergeCell ref="Y88:Y90"/>
    <mergeCell ref="U88:U90"/>
    <mergeCell ref="V85:V87"/>
    <mergeCell ref="AA139:AA141"/>
    <mergeCell ref="AF136:AF138"/>
    <mergeCell ref="S139:S141"/>
    <mergeCell ref="AF25:AF27"/>
    <mergeCell ref="AA25:AA27"/>
    <mergeCell ref="D25:D27"/>
    <mergeCell ref="E37:E39"/>
    <mergeCell ref="Z64:Z66"/>
    <mergeCell ref="Y76:Y78"/>
    <mergeCell ref="T76:T78"/>
    <mergeCell ref="B133:B135"/>
    <mergeCell ref="C133:C135"/>
    <mergeCell ref="D133:D135"/>
    <mergeCell ref="A139:A141"/>
    <mergeCell ref="C139:C141"/>
    <mergeCell ref="AF139:AF141"/>
    <mergeCell ref="B136:B138"/>
    <mergeCell ref="C136:C138"/>
    <mergeCell ref="D136:D138"/>
    <mergeCell ref="E136:E138"/>
    <mergeCell ref="A169:A171"/>
    <mergeCell ref="A130:A132"/>
    <mergeCell ref="A133:A135"/>
    <mergeCell ref="E130:E132"/>
    <mergeCell ref="E166:E168"/>
    <mergeCell ref="E169:E171"/>
    <mergeCell ref="B169:B171"/>
    <mergeCell ref="B166:B168"/>
    <mergeCell ref="B130:B132"/>
    <mergeCell ref="C130:C132"/>
    <mergeCell ref="A34:A36"/>
    <mergeCell ref="B34:B36"/>
    <mergeCell ref="A37:A39"/>
    <mergeCell ref="B37:B39"/>
    <mergeCell ref="A184:B186"/>
    <mergeCell ref="A103:A105"/>
    <mergeCell ref="B103:B105"/>
    <mergeCell ref="B43:B45"/>
    <mergeCell ref="A82:A84"/>
    <mergeCell ref="B82:B84"/>
    <mergeCell ref="C103:C105"/>
    <mergeCell ref="A166:A168"/>
    <mergeCell ref="Y61:Y63"/>
    <mergeCell ref="Z61:Z63"/>
    <mergeCell ref="Z67:Z69"/>
    <mergeCell ref="A28:A30"/>
    <mergeCell ref="B28:B30"/>
    <mergeCell ref="C28:C30"/>
    <mergeCell ref="D28:D30"/>
    <mergeCell ref="E28:E30"/>
    <mergeCell ref="X43:X45"/>
    <mergeCell ref="Y43:Y45"/>
    <mergeCell ref="Z43:Z45"/>
    <mergeCell ref="Z82:Z84"/>
    <mergeCell ref="T67:T69"/>
    <mergeCell ref="W43:W45"/>
    <mergeCell ref="Y82:Y84"/>
    <mergeCell ref="Y55:Y57"/>
    <mergeCell ref="Z55:Z57"/>
    <mergeCell ref="W55:W57"/>
    <mergeCell ref="C82:C84"/>
    <mergeCell ref="D82:D84"/>
    <mergeCell ref="E82:E84"/>
    <mergeCell ref="T82:T84"/>
    <mergeCell ref="AA55:AA57"/>
    <mergeCell ref="E55:E57"/>
    <mergeCell ref="S55:S57"/>
    <mergeCell ref="T55:T57"/>
    <mergeCell ref="U55:U57"/>
    <mergeCell ref="U70:U72"/>
    <mergeCell ref="W85:W87"/>
    <mergeCell ref="X85:X87"/>
    <mergeCell ref="Y85:Y87"/>
    <mergeCell ref="X55:X57"/>
    <mergeCell ref="W94:W96"/>
    <mergeCell ref="X94:X96"/>
    <mergeCell ref="B94:B96"/>
    <mergeCell ref="C94:C96"/>
    <mergeCell ref="D94:D96"/>
    <mergeCell ref="E94:E96"/>
    <mergeCell ref="S94:S96"/>
    <mergeCell ref="T85:T87"/>
    <mergeCell ref="V70:V72"/>
    <mergeCell ref="U61:U63"/>
    <mergeCell ref="V61:V63"/>
    <mergeCell ref="AF94:AF96"/>
    <mergeCell ref="Y94:Y96"/>
    <mergeCell ref="Y67:Y69"/>
    <mergeCell ref="AA79:AA81"/>
    <mergeCell ref="V82:V84"/>
    <mergeCell ref="AC67:AC69"/>
    <mergeCell ref="AD67:AD69"/>
    <mergeCell ref="A160:A162"/>
    <mergeCell ref="B160:B162"/>
    <mergeCell ref="C160:C162"/>
    <mergeCell ref="D160:D162"/>
    <mergeCell ref="E160:E162"/>
    <mergeCell ref="A157:A159"/>
    <mergeCell ref="B157:B159"/>
    <mergeCell ref="C157:C159"/>
    <mergeCell ref="D34:D36"/>
    <mergeCell ref="E34:E36"/>
    <mergeCell ref="A85:A87"/>
    <mergeCell ref="B85:B87"/>
    <mergeCell ref="A163:A165"/>
    <mergeCell ref="B163:B165"/>
    <mergeCell ref="C163:C165"/>
    <mergeCell ref="D163:D165"/>
    <mergeCell ref="E163:E165"/>
    <mergeCell ref="E157:E159"/>
    <mergeCell ref="AB13:AB15"/>
    <mergeCell ref="AB16:AB18"/>
    <mergeCell ref="AB19:AB21"/>
    <mergeCell ref="AB22:AB24"/>
    <mergeCell ref="AB25:AB27"/>
    <mergeCell ref="AB37:AB39"/>
    <mergeCell ref="AB43:AB45"/>
    <mergeCell ref="AB46:AB48"/>
    <mergeCell ref="V55:V57"/>
    <mergeCell ref="AB187:AB189"/>
    <mergeCell ref="AB49:AB51"/>
    <mergeCell ref="AB52:AB54"/>
    <mergeCell ref="AB55:AB57"/>
    <mergeCell ref="AB61:AB63"/>
    <mergeCell ref="AB64:AB66"/>
    <mergeCell ref="AB67:AB69"/>
    <mergeCell ref="U121:U123"/>
    <mergeCell ref="AB70:AB72"/>
    <mergeCell ref="AB100:AB102"/>
    <mergeCell ref="AB106:AB108"/>
    <mergeCell ref="AB79:AB81"/>
    <mergeCell ref="AB88:AB90"/>
    <mergeCell ref="X82:X84"/>
    <mergeCell ref="U94:U96"/>
    <mergeCell ref="W82:W84"/>
    <mergeCell ref="V94:V96"/>
    <mergeCell ref="AB109:AB111"/>
    <mergeCell ref="AB112:AB114"/>
    <mergeCell ref="AB115:AB117"/>
    <mergeCell ref="AB124:AB126"/>
    <mergeCell ref="AB131:AB132"/>
    <mergeCell ref="AB136:AB138"/>
    <mergeCell ref="AC13:AC15"/>
    <mergeCell ref="AD13:AD15"/>
    <mergeCell ref="AC16:AC18"/>
    <mergeCell ref="AD16:AD18"/>
    <mergeCell ref="AC19:AC21"/>
    <mergeCell ref="AD19:AD21"/>
    <mergeCell ref="AC22:AC24"/>
    <mergeCell ref="AD22:AD24"/>
    <mergeCell ref="AC25:AC27"/>
    <mergeCell ref="AD25:AD27"/>
    <mergeCell ref="AC37:AC39"/>
    <mergeCell ref="AD37:AD39"/>
    <mergeCell ref="AC70:AC72"/>
    <mergeCell ref="AD70:AD72"/>
    <mergeCell ref="AB76:AB78"/>
    <mergeCell ref="AC76:AC78"/>
    <mergeCell ref="AD76:AD78"/>
    <mergeCell ref="AB94:AB96"/>
    <mergeCell ref="AC94:AC96"/>
    <mergeCell ref="AD94:AD96"/>
    <mergeCell ref="AD79:AD81"/>
    <mergeCell ref="AB82:AB84"/>
    <mergeCell ref="AC82:AC84"/>
    <mergeCell ref="AD82:AD84"/>
    <mergeCell ref="AB85:AB87"/>
    <mergeCell ref="AC85:AC87"/>
    <mergeCell ref="AD85:AD87"/>
    <mergeCell ref="AC187:AC189"/>
    <mergeCell ref="AD187:AD189"/>
    <mergeCell ref="AC115:AC117"/>
    <mergeCell ref="AD115:AD117"/>
    <mergeCell ref="AB121:AB123"/>
    <mergeCell ref="AC124:AC126"/>
    <mergeCell ref="AD124:AD126"/>
    <mergeCell ref="AB139:AB141"/>
    <mergeCell ref="AC139:AC141"/>
    <mergeCell ref="AD139:AD141"/>
    <mergeCell ref="AC131:AC132"/>
    <mergeCell ref="AD106:AD108"/>
    <mergeCell ref="AC109:AC111"/>
    <mergeCell ref="AD109:AD111"/>
    <mergeCell ref="AC112:AC114"/>
    <mergeCell ref="AD112:AD114"/>
    <mergeCell ref="AC121:AC123"/>
    <mergeCell ref="AD121:AD123"/>
    <mergeCell ref="AC88:AC90"/>
    <mergeCell ref="Z94:Z96"/>
    <mergeCell ref="E85:E87"/>
    <mergeCell ref="S85:S87"/>
    <mergeCell ref="AD131:AD132"/>
    <mergeCell ref="AD88:AD90"/>
    <mergeCell ref="AB91:AB93"/>
    <mergeCell ref="AC91:AC93"/>
    <mergeCell ref="AD91:AD93"/>
    <mergeCell ref="AC106:AC108"/>
    <mergeCell ref="D58:D60"/>
    <mergeCell ref="B58:B60"/>
    <mergeCell ref="C181:C183"/>
    <mergeCell ref="D181:D183"/>
    <mergeCell ref="O151:O153"/>
    <mergeCell ref="P151:P153"/>
    <mergeCell ref="D73:D75"/>
    <mergeCell ref="N146:N150"/>
    <mergeCell ref="N151:N153"/>
    <mergeCell ref="D157:D159"/>
  </mergeCells>
  <phoneticPr fontId="2" type="noConversion"/>
  <pageMargins left="0.31496062992125984" right="0.19685039370078741" top="0.35433070866141736" bottom="0.74803149606299213" header="0.31496062992125984" footer="0.31496062992125984"/>
  <pageSetup paperSize="9" scale="25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2013-11-05T02:58:07Z</cp:lastPrinted>
  <dcterms:created xsi:type="dcterms:W3CDTF">2006-09-28T05:33:49Z</dcterms:created>
  <dcterms:modified xsi:type="dcterms:W3CDTF">2022-06-14T04:09:44Z</dcterms:modified>
</cp:coreProperties>
</file>